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00" windowWidth="27495" windowHeight="11955" firstSheet="10" activeTab="12"/>
  </bookViews>
  <sheets>
    <sheet name="ЛС" sheetId="1" r:id="rId1"/>
    <sheet name="Хоз. инвентарь" sheetId="2" r:id="rId2"/>
    <sheet name="МРМ и зап. части" sheetId="3" r:id="rId3"/>
    <sheet name="Диагностика" sheetId="4" r:id="rId4"/>
    <sheet name="Средства гигиены" sheetId="5" r:id="rId5"/>
    <sheet name="Основные средства" sheetId="6" r:id="rId6"/>
    <sheet name="ГСМ и зап. части" sheetId="7" r:id="rId7"/>
    <sheet name="Услуги" sheetId="8" r:id="rId8"/>
    <sheet name="Дез. и моющие средства" sheetId="9" r:id="rId9"/>
    <sheet name="Стройматериалы" sheetId="10" r:id="rId10"/>
    <sheet name="Закупки у естественных монополи" sheetId="11" r:id="rId11"/>
    <sheet name="IT оборудование" sheetId="12" r:id="rId12"/>
    <sheet name="Продукты питания" sheetId="13" r:id="rId13"/>
  </sheets>
  <definedNames>
    <definedName name="_xlnm._FilterDatabase" localSheetId="0" hidden="1">ЛС!$A$1:$AA$461</definedName>
  </definedNames>
  <calcPr calcId="145621"/>
</workbook>
</file>

<file path=xl/calcChain.xml><?xml version="1.0" encoding="utf-8"?>
<calcChain xmlns="http://schemas.openxmlformats.org/spreadsheetml/2006/main">
  <c r="L9" i="13" l="1"/>
  <c r="L8" i="13"/>
  <c r="L5" i="13"/>
  <c r="L10" i="13" s="1"/>
  <c r="L47" i="12"/>
  <c r="L46" i="12"/>
  <c r="L43" i="12"/>
  <c r="L40" i="12"/>
  <c r="L37" i="12"/>
  <c r="L34" i="12"/>
  <c r="L31" i="12"/>
  <c r="L28" i="12"/>
  <c r="L20" i="12"/>
  <c r="L48" i="12" s="1"/>
  <c r="L54" i="11"/>
  <c r="L53" i="11"/>
  <c r="L50" i="11"/>
  <c r="L47" i="11"/>
  <c r="L44" i="11"/>
  <c r="L41" i="11"/>
  <c r="L38" i="11"/>
  <c r="L35" i="11"/>
  <c r="L32" i="11"/>
  <c r="L29" i="11"/>
  <c r="L26" i="11"/>
  <c r="L23" i="11"/>
  <c r="L20" i="11"/>
  <c r="L17" i="11"/>
  <c r="L14" i="11"/>
  <c r="L11" i="11"/>
  <c r="L8" i="11"/>
  <c r="L5" i="11"/>
  <c r="L55" i="11" s="1"/>
  <c r="L72" i="10"/>
  <c r="L71" i="10"/>
  <c r="L39" i="10"/>
  <c r="L27" i="10"/>
  <c r="L17" i="10"/>
  <c r="L73" i="10" s="1"/>
  <c r="Q42" i="9"/>
  <c r="Q41" i="9"/>
  <c r="Q37" i="9"/>
  <c r="Q18" i="9"/>
  <c r="Q43" i="9" s="1"/>
  <c r="L445" i="8"/>
  <c r="L444" i="8"/>
  <c r="L441" i="8"/>
  <c r="L438" i="8"/>
  <c r="L435" i="8"/>
  <c r="L432" i="8"/>
  <c r="L429" i="8"/>
  <c r="L426" i="8"/>
  <c r="L423" i="8"/>
  <c r="L420" i="8"/>
  <c r="L417" i="8"/>
  <c r="L414" i="8"/>
  <c r="L407" i="8"/>
  <c r="L403" i="8"/>
  <c r="L400" i="8"/>
  <c r="L394" i="8"/>
  <c r="L391" i="8"/>
  <c r="L388" i="8"/>
  <c r="L384" i="8"/>
  <c r="L381" i="8"/>
  <c r="L378" i="8"/>
  <c r="L375" i="8"/>
  <c r="L372" i="8"/>
  <c r="L369" i="8"/>
  <c r="L366" i="8"/>
  <c r="L363" i="8"/>
  <c r="L360" i="8"/>
  <c r="L357" i="8"/>
  <c r="L354" i="8"/>
  <c r="L351" i="8"/>
  <c r="L348" i="8"/>
  <c r="L345" i="8"/>
  <c r="L342" i="8"/>
  <c r="L339" i="8"/>
  <c r="L336" i="8"/>
  <c r="L333" i="8"/>
  <c r="L330" i="8"/>
  <c r="L327" i="8"/>
  <c r="L324" i="8"/>
  <c r="L321" i="8"/>
  <c r="L318" i="8"/>
  <c r="L315" i="8"/>
  <c r="L312" i="8"/>
  <c r="L309" i="8"/>
  <c r="L306" i="8"/>
  <c r="L303" i="8"/>
  <c r="L300" i="8"/>
  <c r="L297" i="8"/>
  <c r="L294" i="8"/>
  <c r="L288" i="8"/>
  <c r="L255" i="8"/>
  <c r="L250" i="8"/>
  <c r="L245" i="8"/>
  <c r="L218" i="8"/>
  <c r="L206" i="8"/>
  <c r="L202" i="8"/>
  <c r="L199" i="8"/>
  <c r="L196" i="8"/>
  <c r="L193" i="8"/>
  <c r="L190" i="8"/>
  <c r="L187" i="8"/>
  <c r="L173" i="8"/>
  <c r="L170" i="8"/>
  <c r="L167" i="8"/>
  <c r="L164" i="8"/>
  <c r="L161" i="8"/>
  <c r="L153" i="8"/>
  <c r="L150" i="8"/>
  <c r="L147" i="8"/>
  <c r="L144" i="8"/>
  <c r="L141" i="8"/>
  <c r="L138" i="8"/>
  <c r="L135" i="8"/>
  <c r="L127" i="8"/>
  <c r="L124" i="8"/>
  <c r="L120" i="8"/>
  <c r="L117" i="8"/>
  <c r="L114" i="8"/>
  <c r="L111" i="8"/>
  <c r="L105" i="8"/>
  <c r="L102" i="8"/>
  <c r="L99" i="8"/>
  <c r="L96" i="8"/>
  <c r="L93" i="8"/>
  <c r="L90" i="8"/>
  <c r="L84" i="8"/>
  <c r="L81" i="8"/>
  <c r="L78" i="8"/>
  <c r="L75" i="8"/>
  <c r="L72" i="8"/>
  <c r="L69" i="8"/>
  <c r="L66" i="8"/>
  <c r="L63" i="8"/>
  <c r="L60" i="8"/>
  <c r="L56" i="8"/>
  <c r="L53" i="8"/>
  <c r="L50" i="8"/>
  <c r="L47" i="8"/>
  <c r="L20" i="8"/>
  <c r="L17" i="8"/>
  <c r="L14" i="8"/>
  <c r="L11" i="8"/>
  <c r="L8" i="8"/>
  <c r="L5" i="8"/>
  <c r="L446" i="8" s="1"/>
  <c r="L44" i="7"/>
  <c r="L43" i="7"/>
  <c r="L40" i="7"/>
  <c r="L37" i="7"/>
  <c r="L34" i="7"/>
  <c r="L30" i="7"/>
  <c r="L26" i="7"/>
  <c r="L23" i="7"/>
  <c r="L20" i="7"/>
  <c r="L17" i="7"/>
  <c r="L12" i="7"/>
  <c r="L11" i="7"/>
  <c r="L6" i="7"/>
  <c r="L45" i="7" s="1"/>
  <c r="L56" i="6"/>
  <c r="L55" i="6"/>
  <c r="L49" i="6"/>
  <c r="L46" i="6"/>
  <c r="L43" i="6"/>
  <c r="L40" i="6"/>
  <c r="L37" i="6"/>
  <c r="L34" i="6"/>
  <c r="L31" i="6"/>
  <c r="L28" i="6"/>
  <c r="L25" i="6"/>
  <c r="L22" i="6"/>
  <c r="L19" i="6"/>
  <c r="L16" i="6"/>
  <c r="L13" i="6"/>
  <c r="L9" i="6"/>
  <c r="L8" i="6"/>
  <c r="L5" i="6"/>
  <c r="L57" i="6" s="1"/>
  <c r="L17" i="5"/>
  <c r="L16" i="5"/>
  <c r="L13" i="5"/>
  <c r="L8" i="5"/>
  <c r="L5" i="5"/>
  <c r="L18" i="5" s="1"/>
  <c r="L335" i="4"/>
  <c r="L334" i="4"/>
  <c r="L285" i="4"/>
  <c r="L284" i="4"/>
  <c r="L276" i="4"/>
  <c r="L270" i="4"/>
  <c r="L21" i="4"/>
  <c r="L13" i="4"/>
  <c r="L7" i="4"/>
  <c r="L336" i="4" s="1"/>
  <c r="L607" i="3"/>
  <c r="L606" i="3"/>
  <c r="L583" i="3"/>
  <c r="L453" i="3"/>
  <c r="L445" i="3"/>
  <c r="L444" i="3"/>
  <c r="L423" i="3"/>
  <c r="L419" i="3"/>
  <c r="L411" i="3"/>
  <c r="L401" i="3"/>
  <c r="L391" i="3"/>
  <c r="L381" i="3"/>
  <c r="L378" i="3"/>
  <c r="L363" i="3"/>
  <c r="L359" i="3"/>
  <c r="L346" i="3"/>
  <c r="L339" i="3"/>
  <c r="L333" i="3"/>
  <c r="L325" i="3"/>
  <c r="L322" i="3"/>
  <c r="L319" i="3"/>
  <c r="L315" i="3"/>
  <c r="L304" i="3"/>
  <c r="L284" i="3"/>
  <c r="L275" i="3"/>
  <c r="L263" i="3"/>
  <c r="L250" i="3"/>
  <c r="L246" i="3"/>
  <c r="L242" i="3"/>
  <c r="L229" i="3"/>
  <c r="L218" i="3"/>
  <c r="L210" i="3"/>
  <c r="L200" i="3"/>
  <c r="L189" i="3"/>
  <c r="L180" i="3"/>
  <c r="L167" i="3"/>
  <c r="L159" i="3"/>
  <c r="L148" i="3"/>
  <c r="L136" i="3"/>
  <c r="L119" i="3"/>
  <c r="L118" i="3"/>
  <c r="L112" i="3"/>
  <c r="L106" i="3"/>
  <c r="L93" i="3"/>
  <c r="L81" i="3"/>
  <c r="L71" i="3"/>
  <c r="L67" i="3"/>
  <c r="L58" i="3"/>
  <c r="L46" i="3"/>
  <c r="L24" i="3"/>
  <c r="L18" i="3"/>
  <c r="L608" i="3" s="1"/>
  <c r="L346" i="2"/>
  <c r="L345" i="2"/>
  <c r="L342" i="2"/>
  <c r="L318" i="2"/>
  <c r="L317" i="2"/>
  <c r="L299" i="2"/>
  <c r="L292" i="2"/>
  <c r="L281" i="2"/>
  <c r="L280" i="2"/>
  <c r="L270" i="2"/>
  <c r="L269" i="2"/>
  <c r="L261" i="2"/>
  <c r="L246" i="2"/>
  <c r="L245" i="2"/>
  <c r="L224" i="2"/>
  <c r="L223" i="2"/>
  <c r="L216" i="2"/>
  <c r="L215" i="2"/>
  <c r="L212" i="2"/>
  <c r="L209" i="2"/>
  <c r="L206" i="2"/>
  <c r="L202" i="2"/>
  <c r="L201" i="2"/>
  <c r="L193" i="2"/>
  <c r="L186" i="2"/>
  <c r="L185" i="2"/>
  <c r="L163" i="2"/>
  <c r="L162" i="2"/>
  <c r="L157" i="2"/>
  <c r="L156" i="2"/>
  <c r="L153" i="2"/>
  <c r="L116" i="2"/>
  <c r="L113" i="2"/>
  <c r="L109" i="2"/>
  <c r="L108" i="2"/>
  <c r="L103" i="2"/>
  <c r="L102" i="2"/>
  <c r="L99" i="2"/>
  <c r="L45" i="2"/>
  <c r="L30" i="2"/>
  <c r="L25" i="2"/>
  <c r="L21" i="2"/>
  <c r="L20" i="2"/>
  <c r="L6" i="2"/>
  <c r="L347" i="2" s="1"/>
  <c r="L458" i="1"/>
  <c r="L457" i="1"/>
  <c r="L454" i="1"/>
  <c r="L443" i="1"/>
  <c r="L425" i="1"/>
  <c r="L421" i="1"/>
  <c r="L413" i="1"/>
  <c r="L372" i="1"/>
  <c r="L360" i="1"/>
  <c r="L334" i="1"/>
  <c r="L315" i="1"/>
  <c r="L294" i="1"/>
  <c r="L282" i="1"/>
  <c r="L264" i="1"/>
  <c r="L250" i="1"/>
  <c r="L217" i="1"/>
  <c r="L214" i="1"/>
  <c r="L187" i="1"/>
  <c r="L157" i="1"/>
  <c r="L109" i="1"/>
  <c r="L52" i="1"/>
  <c r="L32" i="1"/>
  <c r="L12" i="1"/>
  <c r="L459" i="1" s="1"/>
  <c r="L53" i="12" l="1"/>
  <c r="L52" i="12"/>
  <c r="L51" i="12"/>
  <c r="L74" i="10"/>
  <c r="L75" i="10"/>
  <c r="Q45" i="9"/>
  <c r="Q44" i="9"/>
  <c r="Q46" i="9" s="1"/>
  <c r="L617" i="8"/>
  <c r="L618" i="8" s="1"/>
  <c r="L616" i="8"/>
  <c r="L613" i="8"/>
  <c r="L610" i="8"/>
  <c r="L607" i="8"/>
  <c r="L604" i="8"/>
  <c r="L601" i="8"/>
  <c r="L598" i="8"/>
  <c r="L595" i="8"/>
  <c r="L592" i="8"/>
  <c r="L586" i="8"/>
  <c r="L579" i="8"/>
  <c r="L574" i="8"/>
  <c r="L571" i="8"/>
  <c r="L568" i="8"/>
  <c r="L556" i="8"/>
  <c r="L553" i="8"/>
  <c r="L550" i="8"/>
  <c r="L547" i="8"/>
  <c r="L544" i="8"/>
  <c r="L541" i="8"/>
  <c r="L536" i="8"/>
  <c r="L533" i="8"/>
  <c r="L530" i="8"/>
  <c r="L527" i="8"/>
  <c r="L524" i="8"/>
  <c r="L521" i="8"/>
  <c r="L494" i="8"/>
  <c r="L491" i="8"/>
  <c r="L488" i="8"/>
  <c r="L485" i="8"/>
  <c r="L482" i="8"/>
  <c r="L479" i="8"/>
  <c r="L476" i="8"/>
  <c r="L473" i="8"/>
  <c r="L470" i="8"/>
  <c r="L467" i="8"/>
  <c r="L464" i="8"/>
  <c r="L461" i="8"/>
  <c r="L458" i="8"/>
  <c r="L455" i="8"/>
  <c r="L452" i="8"/>
  <c r="L449" i="8"/>
  <c r="L73" i="6"/>
  <c r="L72" i="6"/>
  <c r="L68" i="6"/>
  <c r="L67" i="6"/>
  <c r="L64" i="6"/>
  <c r="L61" i="6"/>
  <c r="L58" i="6"/>
  <c r="L74" i="6"/>
  <c r="L629" i="2"/>
  <c r="L628" i="2"/>
  <c r="L603" i="2"/>
  <c r="L602" i="2"/>
  <c r="L598" i="2"/>
  <c r="L582" i="2"/>
  <c r="L575" i="2"/>
  <c r="L564" i="2"/>
  <c r="L563" i="2"/>
  <c r="L553" i="2"/>
  <c r="L552" i="2"/>
  <c r="L538" i="2"/>
  <c r="L532" i="2"/>
  <c r="L528" i="2"/>
  <c r="L513" i="2"/>
  <c r="L512" i="2"/>
  <c r="L508" i="2"/>
  <c r="L505" i="2"/>
  <c r="L500" i="2"/>
  <c r="L486" i="2"/>
  <c r="L482" i="2"/>
  <c r="L481" i="2"/>
  <c r="L475" i="2"/>
  <c r="L474" i="2"/>
  <c r="L471" i="2"/>
  <c r="L468" i="2"/>
  <c r="L465" i="2"/>
  <c r="L461" i="2"/>
  <c r="L460" i="2"/>
  <c r="L457" i="2"/>
  <c r="L454" i="2"/>
  <c r="L448" i="2"/>
  <c r="L445" i="2"/>
  <c r="L442" i="2"/>
  <c r="L439" i="2"/>
  <c r="L436" i="2"/>
  <c r="L433" i="2"/>
  <c r="L429" i="2"/>
  <c r="L428" i="2"/>
  <c r="L425" i="2"/>
  <c r="L421" i="2"/>
  <c r="L402" i="2"/>
  <c r="L401" i="2"/>
  <c r="L398" i="2"/>
  <c r="L393" i="2"/>
  <c r="L392" i="2"/>
  <c r="L389" i="2"/>
  <c r="L385" i="2"/>
  <c r="L382" i="2"/>
  <c r="L630" i="2" s="1"/>
  <c r="L461" i="1" l="1"/>
  <c r="L462" i="1" s="1"/>
  <c r="L460" i="1"/>
</calcChain>
</file>

<file path=xl/sharedStrings.xml><?xml version="1.0" encoding="utf-8"?>
<sst xmlns="http://schemas.openxmlformats.org/spreadsheetml/2006/main" count="28786" uniqueCount="5872">
  <si>
    <t>Выбор</t>
  </si>
  <si>
    <t>Уникальный номер</t>
  </si>
  <si>
    <t>Квартал</t>
  </si>
  <si>
    <t>Месяц</t>
  </si>
  <si>
    <t>№ п/п</t>
  </si>
  <si>
    <t>Тип</t>
  </si>
  <si>
    <t>Наименование</t>
  </si>
  <si>
    <t>Описание</t>
  </si>
  <si>
    <t>Кол-во единиц в упаковке</t>
  </si>
  <si>
    <t>Ориентир.стоимость за ед., руб.</t>
  </si>
  <si>
    <t>Кол-во (всего)</t>
  </si>
  <si>
    <t>План.платежи (всего), руб.</t>
  </si>
  <si>
    <t>Место поставки</t>
  </si>
  <si>
    <t>Источник финансирования</t>
  </si>
  <si>
    <t>% целевых средств</t>
  </si>
  <si>
    <t>Закупка</t>
  </si>
  <si>
    <t>Совместная закупка</t>
  </si>
  <si>
    <t>Кол-во на отчётный период</t>
  </si>
  <si>
    <t>План.платежи на отчётный период, руб.</t>
  </si>
  <si>
    <t>Кол-во на 1 год план.периода</t>
  </si>
  <si>
    <t>План.платежи на 1 год план.периода, руб.</t>
  </si>
  <si>
    <t>Кол-во на 2 год план.периода</t>
  </si>
  <si>
    <t>План. платежи на 2 год план.периода, руб.</t>
  </si>
  <si>
    <t>Кол-во на послед.годы план.периода</t>
  </si>
  <si>
    <t>План.платежи на послед.годы план.периода</t>
  </si>
  <si>
    <t>Обоснование закупки</t>
  </si>
  <si>
    <t>Стратегически важно</t>
  </si>
  <si>
    <t>Январь</t>
  </si>
  <si>
    <t>Амброксол 30мг таб №20</t>
  </si>
  <si>
    <t/>
  </si>
  <si>
    <t>ОМС – по программе Обязательного медицинского страхования</t>
  </si>
  <si>
    <t>Импорт из Excel</t>
  </si>
  <si>
    <t>Ацетилцистеин 200мг гран №20</t>
  </si>
  <si>
    <t>АЦЦ 200мг гран №20</t>
  </si>
  <si>
    <t>Ипратропия бромид+Фенотерол 20мкг + 50мкг/доза аэрозоль 200доз №1</t>
  </si>
  <si>
    <t>Беродуал Н 20мкг + 50мкг/доза аэрозоль 200доз №1</t>
  </si>
  <si>
    <t>Ипратропия бромид+Фенотерол 0,25мг + 0,5мг/мл р-р д/инг 20мл №1</t>
  </si>
  <si>
    <t>Беродуал 0,25мг + 0,5мг/мл р-р д/инг 20мл №1</t>
  </si>
  <si>
    <t>Фенотерол 100мкг/доза аэрозоль 200доз 10мл №1</t>
  </si>
  <si>
    <t>Беротек Н 100мкг/доза аэрозоль 200доз 10мл №1</t>
  </si>
  <si>
    <t>Средства от предпринимательской деятельности</t>
  </si>
  <si>
    <t>Теофиллин 200мг капс №40</t>
  </si>
  <si>
    <t>Теотард 200мг капс №40</t>
  </si>
  <si>
    <t>Амброксол 15мг/5мл сироп 100мл №1</t>
  </si>
  <si>
    <t>Амбробене 15мг/5мл сироп 100мл №1</t>
  </si>
  <si>
    <t>Алтея лекарственного травы экстракт 50мг таб №10</t>
  </si>
  <si>
    <t>Мукалтин 50мг таб №10</t>
  </si>
  <si>
    <t>Римантадин 50мг таб №20</t>
  </si>
  <si>
    <t>Ремантадин 50мг таб №20</t>
  </si>
  <si>
    <t>Будесонид 0,5мг/мл р-р д/инг 2мл №10</t>
  </si>
  <si>
    <t>0,5мг/мл р-р д/инг 2мл №10</t>
  </si>
  <si>
    <t>Кофеин+Парацетамол+Фенилэфрин+Хлорфенамин таб №10</t>
  </si>
  <si>
    <t>Ринза таб №10</t>
  </si>
  <si>
    <t>Амбазон 10мг таб №20</t>
  </si>
  <si>
    <t>Фарингосепт 10мг таб №20</t>
  </si>
  <si>
    <t>10мг таб №20</t>
  </si>
  <si>
    <t>Йод+[Калия йодид+Глицерол] 1% спрей 50г №1</t>
  </si>
  <si>
    <t>Люголь 1% спрей 50г №1</t>
  </si>
  <si>
    <t>1% спрей 50г №1</t>
  </si>
  <si>
    <t>Умифеновир 100мг капс №10</t>
  </si>
  <si>
    <t>Арбидол 100мг капс №10</t>
  </si>
  <si>
    <t>100мг капс №10</t>
  </si>
  <si>
    <t>Бромгексин 8мг др №25</t>
  </si>
  <si>
    <t>8мг др №25</t>
  </si>
  <si>
    <t>пор д/пр р-ра внутрь №10</t>
  </si>
  <si>
    <t>Март</t>
  </si>
  <si>
    <t>Мяты перечной листьев масло+Сульфаниламид+Сульфатиазол+Тимол+Эвкалипта прутовидного листьев масло аэрозоль 30мл №1</t>
  </si>
  <si>
    <t>Ингалипт аэрозоль 30мл №1</t>
  </si>
  <si>
    <t>Лидокаин 2% р-р д/ин 2мл №10</t>
  </si>
  <si>
    <t>Лидокаина гидрохлорид 2% р-р д/ин 2мл №10</t>
  </si>
  <si>
    <t>Прокаин 0,5% р-р д/ин 200мл №1</t>
  </si>
  <si>
    <t>Новокаин 0,5% р-р д/ин 200мл №1</t>
  </si>
  <si>
    <t>Прокаин 2% р-р д/ин 2мл №10</t>
  </si>
  <si>
    <t>Новокаин 2% р-р д/ин 2мл №10</t>
  </si>
  <si>
    <t>Артикаин+[Эпинефрин] 40мг + 0,005мг/мл р-р д/ин 2мл №10</t>
  </si>
  <si>
    <t>Ультракаин Д-С 40мг + 5мкг/мл р-р д/ин 2мл №10</t>
  </si>
  <si>
    <t>Артикаин+[Эпинефрин] 40мг + 0,01мг/мл р-р д/ин 1,7мл №50</t>
  </si>
  <si>
    <t>Убистезин форте 40мг + 10мкг/мл р-р д/ин 1,7мл №50</t>
  </si>
  <si>
    <t>Артикаин+[Эпинефрин] 40мг + 0,005мг/мл р-р д/ин 1,7мл №10</t>
  </si>
  <si>
    <t>Ультракаин Д-С 40мг + 5мкг/мл р-р д/ин 1,7мл №10</t>
  </si>
  <si>
    <t>Артикаин+[Эпинефрин] 40мг + 10мкг/мл р-р д/ин 1,7мл №10</t>
  </si>
  <si>
    <t>Ультракаин Д-С форте 40мг + 10мкг/мл р-р д/ин 1,7мл №10</t>
  </si>
  <si>
    <t>Прокаин 0,5% р-р д/ин 5мл №10</t>
  </si>
  <si>
    <t>Новокаин 0,5% р-р д/ин 5мл №10</t>
  </si>
  <si>
    <t>Азитромицин 500мг таб №3</t>
  </si>
  <si>
    <t>Джозамицин 500мг таб №10</t>
  </si>
  <si>
    <t>Вильпрафен 500мг таб №10</t>
  </si>
  <si>
    <t>Кларитромицин 500мг таб №14</t>
  </si>
  <si>
    <t>Амоксициллин 500мг таб №20</t>
  </si>
  <si>
    <t>Флемоксин Солютаб 500мг таб №20</t>
  </si>
  <si>
    <t>Амоксициллин 1000мг таб №20</t>
  </si>
  <si>
    <t>Флемоксин Солютаб 1000мг таб №20</t>
  </si>
  <si>
    <t>Цефтриаксон 1г пор д/ин №1</t>
  </si>
  <si>
    <t>Ко-тримоксазол [Сульфаметоксазол+Триметоприм] 480мг таб №20</t>
  </si>
  <si>
    <t>Бисептол 480мг таб №20</t>
  </si>
  <si>
    <t>Амоксициллин+[Клавулановая кислота] 500мг + 125мг таб №20</t>
  </si>
  <si>
    <t>Панклав 500мг + 125мг таб №20</t>
  </si>
  <si>
    <t>Левофлоксацин 500мг таб №10</t>
  </si>
  <si>
    <t>Хлорамфеникол 500мг таб №10</t>
  </si>
  <si>
    <t>Левомицетин 500мг таб №10</t>
  </si>
  <si>
    <t>Тетрациклин 100мг таб №20</t>
  </si>
  <si>
    <t>Ципрофлоксацин 500мг таб №10</t>
  </si>
  <si>
    <t>Тинидазол+Ципрофлоксацин 500мг + 600мг таб №10</t>
  </si>
  <si>
    <t>Цифран СТ 500мг + 600мг таб №10</t>
  </si>
  <si>
    <t>Доксициклин 100мг капс №10</t>
  </si>
  <si>
    <t>Левофлоксацин 5мг/мл р-р д/ин 100мл №1</t>
  </si>
  <si>
    <t>Норфлоксацин 400мг таб №20</t>
  </si>
  <si>
    <t>Нолицин 400мг таб №20</t>
  </si>
  <si>
    <t>Амикацин 1г пор д/ин №1</t>
  </si>
  <si>
    <t>Пиридоксин+Тиамин+Цианокобаламин+[Лидокаин] р-р д/ин 2мл №10</t>
  </si>
  <si>
    <t>Комбилипен р-р д/ин 2мл №10</t>
  </si>
  <si>
    <t>Никотиновая кислота 1% р-р д/ин 1мл №10</t>
  </si>
  <si>
    <t>Аскорбиновая кислота 5% р-р д/ин 2мл №10</t>
  </si>
  <si>
    <t>Гепарин натрия 5000МЕ/мл р-р д/ин 5мл №5</t>
  </si>
  <si>
    <t>Гепарин 5000МЕ/мл р-р д/ин 5мл №5</t>
  </si>
  <si>
    <t>Никотиноил гамма-аминомасляная кислота 10% р-р д/ин 2мл №10</t>
  </si>
  <si>
    <t>Пикамилон 10% р-р д/ин 2мл №10</t>
  </si>
  <si>
    <t>Тиамин 5% р-р д/ин 1мл №10</t>
  </si>
  <si>
    <t>Тиамина хлорид 5% р-р д/ин 1мл №10</t>
  </si>
  <si>
    <t>Аскорбиновая кислота 2,5г пор д/пр р-ра внутрь №1</t>
  </si>
  <si>
    <t>2,5г пор д/пр р-ра внутрь №1</t>
  </si>
  <si>
    <t>Амлодипин 10мг таб №30</t>
  </si>
  <si>
    <t>Амлодипин 5мг таб №30</t>
  </si>
  <si>
    <t>Аторвастатин 20мг таб №30</t>
  </si>
  <si>
    <t>Ацетилсалициловая кислота 100мг таб №30</t>
  </si>
  <si>
    <t>Ацекардол 100мг таб №30</t>
  </si>
  <si>
    <t>Индапамид 1,5мг таб №30</t>
  </si>
  <si>
    <t>Индапамид ретард 1,5мг таб №30</t>
  </si>
  <si>
    <t>Индапамид 2,5мг таб №30</t>
  </si>
  <si>
    <t>Лизиноприл 10мг таб №30</t>
  </si>
  <si>
    <t>Периндоприл 4мг таб №30</t>
  </si>
  <si>
    <t>Периндоприл 8мг таб №30</t>
  </si>
  <si>
    <t>Спиронолактон 25мг таб №20</t>
  </si>
  <si>
    <t>Триметазидин 35мг таб №60</t>
  </si>
  <si>
    <t>Амиодарон 200мг таб №30</t>
  </si>
  <si>
    <t>Бисопролол 2,5мг таб №30</t>
  </si>
  <si>
    <t>Бисопролол 5мг таб №30</t>
  </si>
  <si>
    <t>Валсартан+Гидрохлоротиазид 80мг + 12,5мг таб №30</t>
  </si>
  <si>
    <t>Вальсакор Н80 80мг + 12,5мг таб №30</t>
  </si>
  <si>
    <t>Валсартан 160мг таб №30</t>
  </si>
  <si>
    <t>Вальсакор 160мг таб №30</t>
  </si>
  <si>
    <t>Глицин 100мг таб №50</t>
  </si>
  <si>
    <t>Гидрохлоротиазид 25мг таб №20</t>
  </si>
  <si>
    <t>Гипотиазид 25мг таб №20</t>
  </si>
  <si>
    <t>Каптоприл 25мг таб №40</t>
  </si>
  <si>
    <t>Капотен 25мг таб №40</t>
  </si>
  <si>
    <t>Лозартан 50мг таб №30</t>
  </si>
  <si>
    <t>Лозартан 100мг таб №30</t>
  </si>
  <si>
    <t>Эналаприл 5мг таб №20</t>
  </si>
  <si>
    <t>Эналаприл 10мг таб №20</t>
  </si>
  <si>
    <t>Пропранолол 40мг таб №50</t>
  </si>
  <si>
    <t>Анаприлин 40мг таб №50</t>
  </si>
  <si>
    <t>Фуросемид 40мг таб №50</t>
  </si>
  <si>
    <t>Бендазол+Метамизол натрия+Папаверин+Фенобарбитал таб №10</t>
  </si>
  <si>
    <t>Андипал таб №10</t>
  </si>
  <si>
    <t>Верапамил 40мг таб №50</t>
  </si>
  <si>
    <t>Бендазол 20мг таб №10</t>
  </si>
  <si>
    <t>Дибазол 20мг таб №10</t>
  </si>
  <si>
    <t>Дигоксин 250мкг таб №50</t>
  </si>
  <si>
    <t>Изосорбида динитрат 20мг таб №50</t>
  </si>
  <si>
    <t>Кардикет 20мг таб №50</t>
  </si>
  <si>
    <t>Изосорбида динитрат 10мг таб №50</t>
  </si>
  <si>
    <t>Нитросорбид 10мг таб №50</t>
  </si>
  <si>
    <t>Периндоприла аргинин+Индапамид 5мг + 1,25мг таб №30</t>
  </si>
  <si>
    <t>Нолипрел А форте 5мг + 1,25мг таб №30</t>
  </si>
  <si>
    <t>Периндоприла аргинин+амлодипин 10мг + 10мг таб №30</t>
  </si>
  <si>
    <t>Престанс 10мг + 10мг таб №30</t>
  </si>
  <si>
    <t>Периндоприла аргинин+амлодипин 10мг + 5мг таб №30</t>
  </si>
  <si>
    <t>Престанс 10мг + 5мг таб №30</t>
  </si>
  <si>
    <t>Периндоприла аргинин+амлодипин 5мг + 5мг таб №30</t>
  </si>
  <si>
    <t>Престанс 5мг + 5мг таб №30</t>
  </si>
  <si>
    <t>Периндоприла аргинин 5мг таб №30</t>
  </si>
  <si>
    <t>Престариум А 5мг таб №30</t>
  </si>
  <si>
    <t>Периндоприла аргинин 10мг таб №30</t>
  </si>
  <si>
    <t>Престариум А 10мг таб №30</t>
  </si>
  <si>
    <t>Метопролол 25мг таб №14</t>
  </si>
  <si>
    <t>Беталок Зок 25мг таб №14</t>
  </si>
  <si>
    <t>Эплеренон 25мг таб №30</t>
  </si>
  <si>
    <t>Эспиро 25мг таб №30</t>
  </si>
  <si>
    <t>Лизиноприл 5мг таб №30</t>
  </si>
  <si>
    <t>Клопидогрел 75мг таб №30</t>
  </si>
  <si>
    <t>75мг таб №30</t>
  </si>
  <si>
    <t>Карведилол 12,5мг таб №30</t>
  </si>
  <si>
    <t>Гесперидин+Диосмин 500мг таб №60</t>
  </si>
  <si>
    <t>Детралекс 500мг таб №60</t>
  </si>
  <si>
    <t>Дипиридамол 25мг таб №120</t>
  </si>
  <si>
    <t>25мг таб №120</t>
  </si>
  <si>
    <t>Йод+[Калия йодид+Глицерол] р-р д/местн прим 25г №1</t>
  </si>
  <si>
    <t>Люголь р-р д/местн прим 25г №1</t>
  </si>
  <si>
    <t>р-р д/местн прим 25г №1</t>
  </si>
  <si>
    <t>Метопролол 100мг таб №30</t>
  </si>
  <si>
    <t>Беталок Зок 100мг таб №30</t>
  </si>
  <si>
    <t>100мг таб №30</t>
  </si>
  <si>
    <t>Амлодипин+Лизиноприл+Розувастатин 5мг + 10мг + 10мг капс №30</t>
  </si>
  <si>
    <t>Эквамер 5мг + 10мг + 10мг капс №30</t>
  </si>
  <si>
    <t>5мг + 10мг + 10мг капс №30</t>
  </si>
  <si>
    <t>Апиксабан 5мг таб №60</t>
  </si>
  <si>
    <t>Эликвис 5мг таб №60</t>
  </si>
  <si>
    <t>5мг таб №60</t>
  </si>
  <si>
    <t>Бетаметазон 7мг/мл сусп д/ин 1мл №5</t>
  </si>
  <si>
    <t>Дипроспан 7мг/мл сусп д/ин 1мл №5</t>
  </si>
  <si>
    <t>Лоратадин 10мг таб №10</t>
  </si>
  <si>
    <t>Гидрокортизон+Лидокаин 25мг + 5мг/мл сусп д/ин 5мл №1</t>
  </si>
  <si>
    <t>Гидрокортизон-Рихтер 25мг + 5мг/мл сусп д/ин 5мл №1</t>
  </si>
  <si>
    <t>Хлоропирамин 25мг таб №20</t>
  </si>
  <si>
    <t>Супрастин 25мг таб №20</t>
  </si>
  <si>
    <t>Цетиризин 10мг таб №20</t>
  </si>
  <si>
    <t>Цетрин 10мг таб №20</t>
  </si>
  <si>
    <t>Мебгидролин 100мг др №10</t>
  </si>
  <si>
    <t>Диазолин 100мг др №10</t>
  </si>
  <si>
    <t>Цетиризин 1% капли д/пр вн 20мл №1</t>
  </si>
  <si>
    <t>Зодак 1% капли д/пр вн 20мл №1</t>
  </si>
  <si>
    <t>Хлоропирамин 2% р-р д/ин 1мл №5</t>
  </si>
  <si>
    <t>Супрастин 2% р-р д/ин 1мл №5</t>
  </si>
  <si>
    <t>2% р-р д/ин 1мл №5</t>
  </si>
  <si>
    <t>Клемастин 0,1% р-р д/ин 2мл №5</t>
  </si>
  <si>
    <t>Тавегил 0,1% р-р д/ин 2мл №5</t>
  </si>
  <si>
    <t>0,1% р-р д/ин 2мл №5</t>
  </si>
  <si>
    <t>Омепразол 20мг капс №30</t>
  </si>
  <si>
    <t>Фосфолипиды 50мг/мл р-р д/ин 5мл №5</t>
  </si>
  <si>
    <t>Эссенциальные фосфолипиды 50мг/мл р-р д/ин 5мл №5</t>
  </si>
  <si>
    <t>Алгелдрат+Магния гидроксид сусп д/пр внутрь 170мл №1</t>
  </si>
  <si>
    <t>Алмагель сусп д/пр внутрь 170мл №1</t>
  </si>
  <si>
    <t>Бенциклан 25мг/мл р-р д/ин 2мл №10</t>
  </si>
  <si>
    <t>Галидор 25мг/мл р-р д/ин 2мл №10</t>
  </si>
  <si>
    <t>Адеметионин 400мг пор д/ин №5</t>
  </si>
  <si>
    <t>Гептрал 400мг пор д/ин №5</t>
  </si>
  <si>
    <t>Дротаверин 2% р-р д/ин 2мл №10</t>
  </si>
  <si>
    <t>Панкреатин 150мг капс №20</t>
  </si>
  <si>
    <t>Креон 10000 150мг капс №20</t>
  </si>
  <si>
    <t>Панкреатин 300мг капс №20</t>
  </si>
  <si>
    <t>Креон 25000 300мг капс №20</t>
  </si>
  <si>
    <t>Метоклопрамид 0,5% р-р д/ин 2мл №10</t>
  </si>
  <si>
    <t>Панкреатин таб №60</t>
  </si>
  <si>
    <t>Панкреатин форте таб №60</t>
  </si>
  <si>
    <t>Омепразол 40мг пор д/ин №1</t>
  </si>
  <si>
    <t>Омез 40мг пор д/ин №1</t>
  </si>
  <si>
    <t>Урсодезоксихолевая кислота 250мг капс №50</t>
  </si>
  <si>
    <t>Урсосан 250мг капс №50</t>
  </si>
  <si>
    <t>Глицирризиновая кислота+Фосфолипиды 65мг + 35мг капс №50</t>
  </si>
  <si>
    <t>Фосфоглив 65мг + 35мг капс №50</t>
  </si>
  <si>
    <t>Глицирризиновая кислота+Фосфолипиды 500мг + 200мг пор д/ин 2,5г №5</t>
  </si>
  <si>
    <t>Фосфоглив 500мг + 200мг пор д/ин 2,5г №5 комплект с растворителем</t>
  </si>
  <si>
    <t>Аллопуринол 100мг таб №50</t>
  </si>
  <si>
    <t>Мебеверин 200мг капс №30</t>
  </si>
  <si>
    <t>Дюспаталин 200мг капс №30</t>
  </si>
  <si>
    <t>Лоперамид 2мг таб №20</t>
  </si>
  <si>
    <t>Кремния диоксид коллоидный 3г пор д/пр р-ра внутрь №10</t>
  </si>
  <si>
    <t>Полисорб МП 3г пор д/пр р-ра внутрь №10</t>
  </si>
  <si>
    <t>Сеннозиды А и В 13,5мг таб №500</t>
  </si>
  <si>
    <t>Сенаде 13,5мг таб №500</t>
  </si>
  <si>
    <t>Смектит диоктаэдрический пор д/пр р-ра внутрь 3г №10</t>
  </si>
  <si>
    <t>Смекта пор д/пр р-ра внутрь 3г №10</t>
  </si>
  <si>
    <t>Железа сульфат+[Аскорбиновая кислота] таб №30</t>
  </si>
  <si>
    <t>Сорбифер Дурулес таб №30</t>
  </si>
  <si>
    <t>Фамотидин 20мг таб №20</t>
  </si>
  <si>
    <t>Фуразолидон 50мг таб №10</t>
  </si>
  <si>
    <t>Дротаверин 40мг таб №20</t>
  </si>
  <si>
    <t>Метоклопрамид 10мг таб №50</t>
  </si>
  <si>
    <t>Метронидазол 250мг таб №20</t>
  </si>
  <si>
    <t>Метронидазол 500мг таб №20</t>
  </si>
  <si>
    <t>Ранитидин 150мг таб №20</t>
  </si>
  <si>
    <t>Декстроза+Калия хлорид+Натрия хлорид+Натрия цитрат пор д/пр р-ра внутрь 18,9г №20</t>
  </si>
  <si>
    <t>Регидрон пор д/пр р-ра внутрь 18,9г №20</t>
  </si>
  <si>
    <t>Активированный уголь 250мг таб №10</t>
  </si>
  <si>
    <t>Уголь активированный 250мг таб №10</t>
  </si>
  <si>
    <t>Флуконазол 150мг капс №1</t>
  </si>
  <si>
    <t>Фолиевая кислота 1мг таб №50</t>
  </si>
  <si>
    <t>Фосфолипиды 300мг капс №100</t>
  </si>
  <si>
    <t>Эссенциале форте Н 300мг капс №100</t>
  </si>
  <si>
    <t>Белладонны листьев экстракт+Фенилсалицилат таб №6</t>
  </si>
  <si>
    <t>Бесалол таб №6</t>
  </si>
  <si>
    <t>Апротинин 10тысКИЕ/мл конц д/ин 10мл №25</t>
  </si>
  <si>
    <t>Гордокс 10тысКИЕ/мл конц д/ин 10мл №25</t>
  </si>
  <si>
    <t>10тысКИЕ/мл конц д/ин 10мл №25</t>
  </si>
  <si>
    <t>Алгелдрат+Магния гидроксид сусп д/пр внутрь 15мл №30</t>
  </si>
  <si>
    <t>Маалокс сусп д/пр внутрь 15мл №30</t>
  </si>
  <si>
    <t>сусп д/пр внутрь 15мл №30</t>
  </si>
  <si>
    <t>Кальция карбонат+Магния карбонат таб №24</t>
  </si>
  <si>
    <t>Ренни таб №24</t>
  </si>
  <si>
    <t>таб №24</t>
  </si>
  <si>
    <t>Висмута трикалия дицитрат 120мг таб №112</t>
  </si>
  <si>
    <t>Де-Нол 120мг таб №112</t>
  </si>
  <si>
    <t>Нифедипин 10мг таб №50</t>
  </si>
  <si>
    <t>10мг таб №50</t>
  </si>
  <si>
    <t>Железа [III] гидроксид полимальтозат 100мг таб №30</t>
  </si>
  <si>
    <t>Мальтофер 100мг таб №30</t>
  </si>
  <si>
    <t>Валерианы лекарственной корневища с корнями н-ка 25мл №1</t>
  </si>
  <si>
    <t>Валерианы н-ка 25мл №1</t>
  </si>
  <si>
    <t>Прополис н-ка 25мл №1</t>
  </si>
  <si>
    <t>Прополиса н-ка 25мл №1</t>
  </si>
  <si>
    <t>Календулы лекарственной цветков экстракт+Ромашки аптечной цветков экстракт+Тысячелистника обыкновенного травы экстракт экстракт 50мл №1</t>
  </si>
  <si>
    <t>Ротокан экстракт 50мл №1</t>
  </si>
  <si>
    <t>Мяты перечной листьев масло+Фенобарбитал+Хмеля соплодий масло+Этилбромизовалерианат капли д/пр вн 50мл №1</t>
  </si>
  <si>
    <t>Валокордин капли д/пр вн 50мл №1</t>
  </si>
  <si>
    <t>Мяты перечной листьев масло+Фенобарбитал+Этилбромизовалерианат капли д/пр вн 25мл №1</t>
  </si>
  <si>
    <t>Корвалол капли д/пр вн 25мл фл-кап №1</t>
  </si>
  <si>
    <t>Пустырника трава н-ка 25мл №1</t>
  </si>
  <si>
    <t>Пустырника н-ка 25мл №1</t>
  </si>
  <si>
    <t>н-ка 25мл №1</t>
  </si>
  <si>
    <t>Никетамид 25% капли д/пр вн 25мл №1</t>
  </si>
  <si>
    <t>Кордиамин 25% капли д/пр вн 25мл №1</t>
  </si>
  <si>
    <t>25% капли д/пр вн 25мл №1</t>
  </si>
  <si>
    <t>Элеутерококка колючего корневища и корни экстракт 50мл №1</t>
  </si>
  <si>
    <t>Элеутерококка экстракт 50мл №1</t>
  </si>
  <si>
    <t>экстракт 50мл №1</t>
  </si>
  <si>
    <t>Оксибупрокаин 0,4% капли гл 5мл №1</t>
  </si>
  <si>
    <t>Инокаин 0,4% капли гл 5мл №1</t>
  </si>
  <si>
    <t>Ксилометазолин 0,1% капли наз 10мл №1</t>
  </si>
  <si>
    <t>Ксилен 0,1% капли наз 10мл фл-кап №1</t>
  </si>
  <si>
    <t>Лидокаин 2% капли гл 5мл №1</t>
  </si>
  <si>
    <t>Нафазолин 0,1% капли наз 10мл №1</t>
  </si>
  <si>
    <t>Нафтизин 0,1% капли наз 10мл №1 фл-кап</t>
  </si>
  <si>
    <t>Грамицидин С+Дексаметазон+Фрамицетин капли глазные/ушные 5мл №1</t>
  </si>
  <si>
    <t>Софрадекс капли глазные/ушные 5мл №1</t>
  </si>
  <si>
    <t>Дексаметазон+Тобрамицин капли гл 5мл №1</t>
  </si>
  <si>
    <t>ТобраДекс капли гл 5мл №1</t>
  </si>
  <si>
    <t>Фенилэфрин 2,5% капли гл 5мл №1</t>
  </si>
  <si>
    <t>Ирифрин 2,5% капли гл 5мл №1</t>
  </si>
  <si>
    <t>Мидримакс капли гл 5мл №1</t>
  </si>
  <si>
    <t>Сульфацетамид 20% капли гл 5мл №1</t>
  </si>
  <si>
    <t>Сульфацил натрия 20% капли гл 5мл фл-кап №1</t>
  </si>
  <si>
    <t>Тобрамицин 0,3% капли гл 5мл №1</t>
  </si>
  <si>
    <t>Тобрекс 0,3% капли гл 5мл №1</t>
  </si>
  <si>
    <t>Моксифлоксацин 0,5% капли гл 5мл №1</t>
  </si>
  <si>
    <t>Вигамокс 0,5% капли гл 5мл №1</t>
  </si>
  <si>
    <t>0,5% капли гл 5мл №1</t>
  </si>
  <si>
    <t>Лидокаин+Неомицин+Полимиксин B капли ушные 25мл №1</t>
  </si>
  <si>
    <t>Анауран капли ушные 25мл №1</t>
  </si>
  <si>
    <t>капли ушные 25мл №1</t>
  </si>
  <si>
    <t>Валерианы лекарственной корневищ с корнями настойка+Камфора+Мяты перечной листьев масло капли д/нар прим 10мл №1</t>
  </si>
  <si>
    <t>Зубные капли д/нар прим 10мл №1</t>
  </si>
  <si>
    <t>капли д/нар прим 10мл №1</t>
  </si>
  <si>
    <t>Тимолол 0,5% капли гл 5мл №1</t>
  </si>
  <si>
    <t>Пилокарпин 1% капли гл 5мл №1</t>
  </si>
  <si>
    <t>1% капли гл 5мл №1</t>
  </si>
  <si>
    <t>Ципрофлоксацин 0,3% капли гл 5мл №1</t>
  </si>
  <si>
    <t>Ципролет 0,3% капли гл 5мл №1</t>
  </si>
  <si>
    <t>0,3% капли гл 5мл №1</t>
  </si>
  <si>
    <t>Парафин жидкий масло д/вн и нар пр 100мл №1</t>
  </si>
  <si>
    <t>Вазелиновое масло д/вн и нар пр 100мл №1</t>
  </si>
  <si>
    <t>Гидроксиметилхиноксалиндиоксид 5% мазь 30г №1</t>
  </si>
  <si>
    <t>Диоксидин 5% мазь 30г №1</t>
  </si>
  <si>
    <t>Лидокаин+Прилокаин крем 30г №1</t>
  </si>
  <si>
    <t>Эмла крем 30г №1</t>
  </si>
  <si>
    <t>Бацитрацин+Неомицин пор д/наруж прим 10г №1</t>
  </si>
  <si>
    <t>Банеоцин пор д/наруж прим 10г №1</t>
  </si>
  <si>
    <t>Деготь+Трибромфенолята висмута и Висмута оксида комплекс линимент 40г №1</t>
  </si>
  <si>
    <t>Линимент бальзамический (по Вишневскому) упак 40г №1</t>
  </si>
  <si>
    <t>Гентамицин 0,1% мазь 15г №1</t>
  </si>
  <si>
    <t>Гентамициновая мазь 0,1% 15г №1</t>
  </si>
  <si>
    <t>Гидрокортизон 0,5% мазь глазная 3г №1</t>
  </si>
  <si>
    <t>Гидрокортизон 1% мазь 10г №1</t>
  </si>
  <si>
    <t>Гидрокортизон+Окситетрациклин мазь 10г №1</t>
  </si>
  <si>
    <t>Гиоксизон мазь 10г №1</t>
  </si>
  <si>
    <t>Клотримазол 1% мазь 20г №1</t>
  </si>
  <si>
    <t>Диоксометилтетрагидропиримидин+Сульфадиметоксин+Тримекаин+Хлорамфеникол мазь 40г №1</t>
  </si>
  <si>
    <t>Левосин мазь 40г №1</t>
  </si>
  <si>
    <t>Гепарин натрия гель 100г №1</t>
  </si>
  <si>
    <t>Лиотон 1000 гель 100г №1</t>
  </si>
  <si>
    <t>гель 100г №1</t>
  </si>
  <si>
    <t>Диоксометилтетрагидропиримидин 10% мазь 25г №1</t>
  </si>
  <si>
    <t>Метилурациловая мазь 10% 25г №1</t>
  </si>
  <si>
    <t>Метронидазол+Хлоргексидин гель стоматол 20г №1</t>
  </si>
  <si>
    <t>Метрогил Дента гель стоматол 20г №1</t>
  </si>
  <si>
    <t>Хлорамфеникол [D,L] 10% линимент 25г №1</t>
  </si>
  <si>
    <t>Синтомицина линимент 10% 25г №1</t>
  </si>
  <si>
    <t>Актовегин 10% гель 20г №1</t>
  </si>
  <si>
    <t>Солкосерил 10% гель 20г №1</t>
  </si>
  <si>
    <t>Тетрациклин 1% мазь 5г №1</t>
  </si>
  <si>
    <t>Тетрациклиновая мазь 1% 5г №1</t>
  </si>
  <si>
    <t>Троксерутин 2% гель 40г №1</t>
  </si>
  <si>
    <t>Кетопрофен 2,5% гель 100г №1</t>
  </si>
  <si>
    <t>Фастум 2,5% гель 100г №1</t>
  </si>
  <si>
    <t>Эритромицин 10тысЕД/г мазь 10г №1</t>
  </si>
  <si>
    <t>Эритромицин 10тысЕД/г мазь гл 10г №1</t>
  </si>
  <si>
    <t>Тетрациклин 3% мазь 15г №1</t>
  </si>
  <si>
    <t>Тетрациклиновая мазь 3% 15г №1</t>
  </si>
  <si>
    <t>Метамизол натрия 50% р-р д/ин 2мл №10</t>
  </si>
  <si>
    <t>Анальгин 50% р-р д/ин 2мл №10</t>
  </si>
  <si>
    <t>Алфлутоп р-р д/ин 1мл №10</t>
  </si>
  <si>
    <t>Метамизол натрия+Питофенон+Фенпивериния бромид р-р д/ин 5мл №5</t>
  </si>
  <si>
    <t>Баралгин р-р д/ин 5мл №5</t>
  </si>
  <si>
    <t>Диклофенак 2,5% р-р д/ин 3мл №5</t>
  </si>
  <si>
    <t>Кетопрофен 5% р-р д/ин 2мл №10</t>
  </si>
  <si>
    <t>Лорноксикам 8мг пор д/ин №5</t>
  </si>
  <si>
    <t>Ксефокам 8мг пор д/ин №5</t>
  </si>
  <si>
    <t>Кеторолак 3% р-р д/ин 1мл №10</t>
  </si>
  <si>
    <t>Кеторол 3% р-р д/ин 1мл №10</t>
  </si>
  <si>
    <t>Мелоксикам 10мг/мл р-р д/ин 1,5мл №5</t>
  </si>
  <si>
    <t>Мовасин 10мг/мл р-р д/ин 1,5мл №5</t>
  </si>
  <si>
    <t>Метамизол натрия+Питофенон+Фенпивериния бромид р-р д/ин 5мл №10</t>
  </si>
  <si>
    <t>Спазмалгон р-р д/ин 5мл №10</t>
  </si>
  <si>
    <t>Кеторолак 10мг таб №20</t>
  </si>
  <si>
    <t>Ибупрофен 200мг таб №10</t>
  </si>
  <si>
    <t>Нурофен 200мг таб №10</t>
  </si>
  <si>
    <t>Ибупрофен 2% сусп д/пр внутрь 100мл №1</t>
  </si>
  <si>
    <t>Нурофен для детей 2% сусп д/пр внутрь (апельсиновая) 100мл №1</t>
  </si>
  <si>
    <t>Парацетамол 500мг таб №10</t>
  </si>
  <si>
    <t>Диклофенак 100мг таб №20</t>
  </si>
  <si>
    <t>Лорноксикам 8мг таб №10</t>
  </si>
  <si>
    <t>Ксефокам 8мг таб №10</t>
  </si>
  <si>
    <t>Пенталгин таб №12</t>
  </si>
  <si>
    <t>Метамизол натрия+Питофенон+Фенпивериния бромид таб №20</t>
  </si>
  <si>
    <t>Спазмалгон таб №20</t>
  </si>
  <si>
    <t>Метамизол натрия 500мг таб №10</t>
  </si>
  <si>
    <t>Анальгин 500мг таб №10</t>
  </si>
  <si>
    <t>500мг таб №10</t>
  </si>
  <si>
    <t>Ацетилсалициловая кислота 500мг таб №10</t>
  </si>
  <si>
    <t>Метамизол натрия 500мг таб №20</t>
  </si>
  <si>
    <t>Баралгин М 500мг таб №20</t>
  </si>
  <si>
    <t>500мг таб №20</t>
  </si>
  <si>
    <t>Нимесулид 100мг таб №20</t>
  </si>
  <si>
    <t>Найз 100мг таб №20</t>
  </si>
  <si>
    <t>100мг таб №20</t>
  </si>
  <si>
    <t>Ацетилсалициловая кислота+Кофеин+Парацетамол таб №10</t>
  </si>
  <si>
    <t>Цитрамон П таб №10</t>
  </si>
  <si>
    <t>таб №10</t>
  </si>
  <si>
    <t>Аминокапроновая кислота 5% р-р д/ин 100мл №1</t>
  </si>
  <si>
    <t>Гидроксиметилхиноксалиндиоксид 1% р-р д/ин 10мл №10</t>
  </si>
  <si>
    <t>Диоксидин 1% р-р д/ин 10мл №10</t>
  </si>
  <si>
    <t>Кальция глюконат 10% р-р д/ин 10мл №10</t>
  </si>
  <si>
    <t>Натрия хлорид 0,9% р-р д/ин 10мл №10</t>
  </si>
  <si>
    <t>Нитрофурал 0,02% р-р д/местн прим 400мл №1</t>
  </si>
  <si>
    <t>Фурацилин 0,02% р-р д/местн прим 400мл №1</t>
  </si>
  <si>
    <t>Калия хлорид+Натрия гидрокарбонат+Натрия хлорид р-р д/ин 200мл №1</t>
  </si>
  <si>
    <t>Трисоль р-р д/ин 200мл №1</t>
  </si>
  <si>
    <t>Окситоцин 5МЕ/мл р-р д/ин 1мл №5</t>
  </si>
  <si>
    <t>Вода р-р д/ин 5мл №10</t>
  </si>
  <si>
    <t>Вода для инъекций р-р д/ин 5мл №10</t>
  </si>
  <si>
    <t>Желатин 4% р-р д/ин 500мл №1</t>
  </si>
  <si>
    <t>Гелофузин 4% р-р д/ин 500мл №1</t>
  </si>
  <si>
    <t>Декстроза 40% р-р д/ин 10мл №10</t>
  </si>
  <si>
    <t>Глюкоза 40% р-р д/ин 10мл №10</t>
  </si>
  <si>
    <t>Декстран [ср.мол.масса 50000-70000] 6% р-р д/ин 200мл №1</t>
  </si>
  <si>
    <t>Полиглюкин 6% р-р д/ин 200мл №1</t>
  </si>
  <si>
    <t>Гидроксиэтилкрахмал 6% р-р д/ин 500мл №1</t>
  </si>
  <si>
    <t>Гета-сорб 6% р-р д/ин 500мл №1</t>
  </si>
  <si>
    <t>Железа [III] гидроксид декстран 50мг/мл р-р д/ин 2мл №5</t>
  </si>
  <si>
    <t>Феррум Лек 50мг/мл р-р д/ин 2мл №5</t>
  </si>
  <si>
    <t>Меглюмина акридонацетат 12,5% р-р д/ин 2мл №5</t>
  </si>
  <si>
    <t>Циклоферон 12,5% р-р д/ин 2мл №5</t>
  </si>
  <si>
    <t>Этамзилат 12,5% р-р д/ин 2мл №10</t>
  </si>
  <si>
    <t>Менадиона натрия бисульфит 1% р-р д/ин 1мл №10</t>
  </si>
  <si>
    <t>Викасол 1% р-р д/ин 1мл №10</t>
  </si>
  <si>
    <t>Налоксон 0,4мг/мл р-р д/ин 1мл №10</t>
  </si>
  <si>
    <t>0,4мг/мл р-р д/ин 1мл №10</t>
  </si>
  <si>
    <t>Натрия тиосульфат 30% р-р д/ин 10мл №10</t>
  </si>
  <si>
    <t>Метронидазол 0,5% р-р д/ин 100мл №1</t>
  </si>
  <si>
    <t>0,5% р-р д/ин 100мл №1</t>
  </si>
  <si>
    <t>Аммиак 10% р-р д/нар прим 100мл №1</t>
  </si>
  <si>
    <t>Бриллиантовый зеленый 1% р-р д/нар прим 25мл №1</t>
  </si>
  <si>
    <t>Бриллиантового зеленого спиртовой 1% р-р д/нар прим 25мл №1</t>
  </si>
  <si>
    <t>Йод+[Калия йодид+Этанол] 5% р-р д/нар прим 25мл №1</t>
  </si>
  <si>
    <t>Йод 5% р-р д/нар прим 25мл №1</t>
  </si>
  <si>
    <t>Водорода пероксид 3% р-р д/местн прим 100мл №1</t>
  </si>
  <si>
    <t>Перекиси водорода раствор 3% р-р д/местн прим 100мл №1</t>
  </si>
  <si>
    <t>Хлоргексидин 0,05% р-р д/местн прим 100мл №1</t>
  </si>
  <si>
    <t>Хлорнитрофенол р-р д/нар прим 25мл №1</t>
  </si>
  <si>
    <t>Нитрофунгин р-р д/нар прим 25мл №1</t>
  </si>
  <si>
    <t>Фукорцин р-р д/нар прим 25мл №1</t>
  </si>
  <si>
    <t>Повидон-Йод 10% р-р д/местн прим 120мл №1</t>
  </si>
  <si>
    <t>Бетадин 10% р-р д/местн прим 120мл №1</t>
  </si>
  <si>
    <t>Диметилсульфоксид р-р д/нар прим 100мл №1</t>
  </si>
  <si>
    <t>Димексид р-р д/нар прим 100мл №1</t>
  </si>
  <si>
    <t>Бензилдиметил-миристоиламино-пропиламмоний 0,01% р-р д/местн прим 150мл №1</t>
  </si>
  <si>
    <t>Мирамистин 0,01% р-р д/местн прим 150мл №1</t>
  </si>
  <si>
    <t>Облепихи масло масло д/вн и нар пр 50мл №1</t>
  </si>
  <si>
    <t>Облепиховое масло д/вн и нар пр 50мл №1</t>
  </si>
  <si>
    <t>Декспантенол аэрозоль 130г №1</t>
  </si>
  <si>
    <t>Пантенолспрей аэрозоль 130г №1</t>
  </si>
  <si>
    <t>Эвкалипта листьев экстракт 1% р-р д/пр внутрь 100мл №1</t>
  </si>
  <si>
    <t>Хлорофиллипт 1% р-р д/пр внутрь 100мл №1</t>
  </si>
  <si>
    <t>Эвкалипта листьев экстракт 2% р-р д/местн прим 20мл №1</t>
  </si>
  <si>
    <t>Хлорофиллипт 2% р-р д/местн прим 20мл №1</t>
  </si>
  <si>
    <t>Борная кислота 3% р-р д/нар прим 25мл №1</t>
  </si>
  <si>
    <t>3% р-р д/нар прим 25мл №1</t>
  </si>
  <si>
    <t>Натрия тетраборат 20% р-р д/местн прим 30г №1</t>
  </si>
  <si>
    <t>Натрия тетрабората (Буры) раствор в глицерине 20% р-р д/местн прим 30г №1</t>
  </si>
  <si>
    <t>Бетакаротен+Витамин Е+Менадион+Ретинол р-р д/местн прим 100мл №1</t>
  </si>
  <si>
    <t>Аекол р-р д/местн прим 100мл №1</t>
  </si>
  <si>
    <t>р-р д/местн прим 100мл №1</t>
  </si>
  <si>
    <t>Бензокаин+Борная кислота+Облепихи крушиновидной плодов масло+Хлорамфеникол аэрозоль 80г №1</t>
  </si>
  <si>
    <t>Олазоль аэрозоль 80г №1</t>
  </si>
  <si>
    <t>аэрозоль 80г №1</t>
  </si>
  <si>
    <t>Железа [III] гидроксид полимальтозат 50мг/мл р-р д/ин 2мл №5</t>
  </si>
  <si>
    <t>Фер-Ромфарм 50мг/мл р-р д/ин 2мл №5</t>
  </si>
  <si>
    <t>50мг/мл р-р д/ин 2мл №5</t>
  </si>
  <si>
    <t>Метформин 850мг таб №60</t>
  </si>
  <si>
    <t>Тиоктовая кислота 30мг/мл конц д/ин 10мл №10</t>
  </si>
  <si>
    <t>Октолипен 30мг/мл конц д/ин 10мл №10</t>
  </si>
  <si>
    <t>Инсулин растворимый [человеческий генно-инженерный] 100МЕ/мл р-р д/ин 10мл №1</t>
  </si>
  <si>
    <t>Актрапид НМ 100МЕ/мл р-р д/ин 10мл №1</t>
  </si>
  <si>
    <t>Гликлазид 30мг таб №60</t>
  </si>
  <si>
    <t>Гликлазид МВ 30мг таб №60</t>
  </si>
  <si>
    <t>Гликлазид 60мг таб №30</t>
  </si>
  <si>
    <t>Диабетон МВ 60мг таб №30</t>
  </si>
  <si>
    <t>Вилдаглиптин 50мг таб №28</t>
  </si>
  <si>
    <t>Галвус 50мг таб №28</t>
  </si>
  <si>
    <t>Глибенкламид 3,5мг таб №120</t>
  </si>
  <si>
    <t>Манинил 3.5 3,5мг таб №120</t>
  </si>
  <si>
    <t>Метформин 750мг таб №60</t>
  </si>
  <si>
    <t>Глюкофаж лонг 750мг таб №60</t>
  </si>
  <si>
    <t>Метформин 1000мг таб №60</t>
  </si>
  <si>
    <t>1000мг таб №60</t>
  </si>
  <si>
    <t>Глюкофаж лонг 1000мг таб №60</t>
  </si>
  <si>
    <t>Депротеинизированный гемодериват крови телят 4% р-р д/ин 5мл №5</t>
  </si>
  <si>
    <t>Актовегин 4% р-р д/ин 5мл №5</t>
  </si>
  <si>
    <t>Калия и магния аспарагинат р-р д/ин 10мл №10</t>
  </si>
  <si>
    <t>Аспаркам р-р д/ин 10мл №10</t>
  </si>
  <si>
    <t>Калия хлорид 4% конц д/ин 10мл №10</t>
  </si>
  <si>
    <t>Мельдоний 100мг/мл р-р д/ин 5мл №10</t>
  </si>
  <si>
    <t>Магния сульфат 25% р-р д/ин 5мл №10</t>
  </si>
  <si>
    <t>Этилметилгидроксипиридина сукцинат 5% р-р д/ин 5мл №5</t>
  </si>
  <si>
    <t>Мексидол 5% р-р д/ин 5мл №5</t>
  </si>
  <si>
    <t>Эпинефрин 0,1% р-р д/ин 1мл №5</t>
  </si>
  <si>
    <t>Адреналин 0,1% р-р д/ин 1мл №5</t>
  </si>
  <si>
    <t>Пентоксифиллин 2% конц д/ин 5мл №10</t>
  </si>
  <si>
    <t>Фуросемид 1% р-р д/ин 2мл №10</t>
  </si>
  <si>
    <t>Атропин 0,1% р-р д/ин 1мл №10</t>
  </si>
  <si>
    <t>Атропина сульфат 0,1% р-р д/ин 1мл №10</t>
  </si>
  <si>
    <t>Верапамил 0,25% р-р д/ин 2мл №10</t>
  </si>
  <si>
    <t>Ландыша листьев гликозид 0,06% р-р д/ин 1мл №10</t>
  </si>
  <si>
    <t>Коргликард 0,06% р-р д/ин 1мл №10</t>
  </si>
  <si>
    <t>Кофеин 20% р-р д/ин 1мл №10</t>
  </si>
  <si>
    <t>Кофеин-бензоат натрия 20% р-р д/ин 1мл №10</t>
  </si>
  <si>
    <t>Фенилэфрин 1% р-р д/ин 1мл №10</t>
  </si>
  <si>
    <t>Мезатон 1% р-р д/ин 1мл №10</t>
  </si>
  <si>
    <t>Уабаин 0,025% р-р д/ин 1мл №10</t>
  </si>
  <si>
    <t>Строфантин-Г 0,025% р-р д/ин 1мл №10</t>
  </si>
  <si>
    <t>Прокаин+Сульфокамфорная кислота 10% р-р д/ин 2мл №10</t>
  </si>
  <si>
    <t>Сульфокамфокаин 10% р-р д/ин 2мл №10</t>
  </si>
  <si>
    <t>Левоментола раствор в ментил изовалерате 60мг таб №10</t>
  </si>
  <si>
    <t>Валидол 60мг таб №10</t>
  </si>
  <si>
    <t>Варфарин 2,5мг таб №50</t>
  </si>
  <si>
    <t>Бендазол 1% р-р д/ин 5мл №10</t>
  </si>
  <si>
    <t>Дибазол 1% р-р д/ин 5мл №10</t>
  </si>
  <si>
    <t>Дигоксин 0,025% р-р д/ин 1мл №10</t>
  </si>
  <si>
    <t>Никетамид 25% р-р д/ин 2мл №10</t>
  </si>
  <si>
    <t>Кордиамин 25% р-р д/ин 2мл №10</t>
  </si>
  <si>
    <t>Нитроглицерин 1% спрей 10мл №1</t>
  </si>
  <si>
    <t>Нитроспрей 1% спрей 10мл №1</t>
  </si>
  <si>
    <t>Папаверин 2% р-р д/ин 2мл №10</t>
  </si>
  <si>
    <t>Папаверина гидрохлорид 2% р-р д/ин 2мл №10</t>
  </si>
  <si>
    <t>Платифиллин 0,2% р-р д/ин 1мл №10</t>
  </si>
  <si>
    <t>Неостигмина метилсульфат 0,05% р-р д/ин 1мл №10</t>
  </si>
  <si>
    <t>Прозерин 0,05% р-р д/ин 1мл №10</t>
  </si>
  <si>
    <t>Эналаприлат 1,25мг/мл р-р д/ин 1мл №5</t>
  </si>
  <si>
    <t>Энап Р 1,25мг/мл р-р д/ин 1мл №5</t>
  </si>
  <si>
    <t>Дроперидол 0,25% р-р д/ин 2мл №5</t>
  </si>
  <si>
    <t>0,25% р-р д/ин 2мл №5</t>
  </si>
  <si>
    <t>Амиодарон 50мг/мл р-р д/ин 3мл №5</t>
  </si>
  <si>
    <t>50мг/мл р-р д/ин 3мл №5</t>
  </si>
  <si>
    <t>Этилметилгидроксипиридина сукцинат 5% р-р д/ин 2мл №50</t>
  </si>
  <si>
    <t>Нейрокс 5% р-р д/ин 2мл №50</t>
  </si>
  <si>
    <t>5% р-р д/ин 2мл №50</t>
  </si>
  <si>
    <t>Винпоцетин 0,5% конц д/ин 2мл №10</t>
  </si>
  <si>
    <t>Винпоцетин 0,5% конц д/ин 5мл №10</t>
  </si>
  <si>
    <t>Пирацетам 20% р-р д/ин 5мл №10</t>
  </si>
  <si>
    <t>Полипептиды коры головного мозга скота 10мг пор д/ин №10</t>
  </si>
  <si>
    <t>Кортексин 10мг пор д/ин №10</t>
  </si>
  <si>
    <t>Толперизон 150мг таб №30</t>
  </si>
  <si>
    <t>Мидокалм 150мг таб №30</t>
  </si>
  <si>
    <t>Ипидакрин 0,5% р-р д/ин 1мл №10</t>
  </si>
  <si>
    <t>Нейромидин 0,5% р-р д/ин 1мл №10</t>
  </si>
  <si>
    <t>Ницерголин 5мг таб №30</t>
  </si>
  <si>
    <t>Сермион 5мг таб №30</t>
  </si>
  <si>
    <t>Тизанидин 4мг таб №30</t>
  </si>
  <si>
    <t>Аминофенилмасляная кислота 250мг таб №20</t>
  </si>
  <si>
    <t>Фенибут 250мг таб №20</t>
  </si>
  <si>
    <t>Хондроитина сульфат 100мг пор д/ин №10</t>
  </si>
  <si>
    <t>Хондроитин 100мг пор д/ин №10</t>
  </si>
  <si>
    <t>Церебролизин р-р д/ин 5мл №5</t>
  </si>
  <si>
    <t>Инозин+Никотинамид+Рибофлавин+Янтарная кислота р-р д/ин 10мл №10</t>
  </si>
  <si>
    <t>Цитофлавин р-р д/ин 10мл №10</t>
  </si>
  <si>
    <t>Амитриптилин 25мг таб №50</t>
  </si>
  <si>
    <t>Валерианы лекарственной корневища с корнями 20мг таб №50</t>
  </si>
  <si>
    <t>Валерианы экстракт 20мг таб №50</t>
  </si>
  <si>
    <t>Холина альфосцерат 250мг/мл р-р д/ин 4мл №3</t>
  </si>
  <si>
    <t>Пиридоксин+Тиамин+Цианокобаламин р-р д/ин 3мл №3</t>
  </si>
  <si>
    <t>Нейробион р-р д/ин 3мл №3</t>
  </si>
  <si>
    <t>Габапентин 300мг капс №50</t>
  </si>
  <si>
    <t>Тофизопам 50мг таб №20</t>
  </si>
  <si>
    <t>Грандаксин 50мг таб №20</t>
  </si>
  <si>
    <t>Вальпроевая кислота 100мг/мл р-р д/ин 5мл №5</t>
  </si>
  <si>
    <t>Конвулекс 100мг/мл р-р д/ин 5мл №5</t>
  </si>
  <si>
    <t>Пирацетам+Циннаризин 400мг + 25мг капс №60</t>
  </si>
  <si>
    <t>Фезам 400мг + 25мг капс №60</t>
  </si>
  <si>
    <t>Лидокаин+Толперизон 2,5мг + 100мг/мл р-р д/ин 1мл №10</t>
  </si>
  <si>
    <t>Калмирекс 2,5мг + 100мг/мл р-р д/ин 1мл №10</t>
  </si>
  <si>
    <t>Карбамазепин 200мг таб №50</t>
  </si>
  <si>
    <t>200мг таб №50</t>
  </si>
  <si>
    <t>Белладонны алкалоиды+Фенобарбитал+Эрготамин таб №30</t>
  </si>
  <si>
    <t>Беллатаминал таб №30</t>
  </si>
  <si>
    <t>Калия и магния аспарагинат таб №50</t>
  </si>
  <si>
    <t>Аспаркам таб №50</t>
  </si>
  <si>
    <t>таб №50</t>
  </si>
  <si>
    <t>Хондроитина сульфат 100мг/мл р-р д/ин 1мл №10</t>
  </si>
  <si>
    <t>Мукосат 100мг/мл р-р д/ин 1мл №10</t>
  </si>
  <si>
    <t>100мг/мл р-р д/ин 1мл №10</t>
  </si>
  <si>
    <t>Натрия хлорид 0,9% р-р д/ин 100мл №1</t>
  </si>
  <si>
    <t>Натрия хлорид 0,9% р-р д/ин 200мл №1</t>
  </si>
  <si>
    <t>Натрия хлорид 0,9% р-р д/ин 400мл №1</t>
  </si>
  <si>
    <t>Декстроза 5% р-р д/ин 100мл №1</t>
  </si>
  <si>
    <t>Глюкоза 5% р-р д/ин 100мл №1</t>
  </si>
  <si>
    <t>Декстроза 5% р-р д/ин 200мл №1</t>
  </si>
  <si>
    <t>Глюкоза 5% р-р д/ин 200мл №1</t>
  </si>
  <si>
    <t>Декстроза 5% р-р д/ин 400мл №1</t>
  </si>
  <si>
    <t>Глюкоза 5% р-р д/ин 400мл №1</t>
  </si>
  <si>
    <t>Вазелин упак 30мл №1</t>
  </si>
  <si>
    <t>Вазелиновое масло упак 30мл №1</t>
  </si>
  <si>
    <t>Вода упак 400мл №1</t>
  </si>
  <si>
    <t>Вода очищенная стерил упак 400мл №1</t>
  </si>
  <si>
    <t>Глицерол упак 30мл №1</t>
  </si>
  <si>
    <t>Глицерин 30 мл стер</t>
  </si>
  <si>
    <t>Серебро коллоидное упак №1</t>
  </si>
  <si>
    <t>Колларгол 1,0+Вода+Глицерин по 20 кап краска для тонометрии</t>
  </si>
  <si>
    <t>Калия йодид 3% упак 200мл №1</t>
  </si>
  <si>
    <t>Калия перманганат 5% р-р д/нар прим 100мл №1</t>
  </si>
  <si>
    <t>Калия перманганат 7% упак 200мл №1</t>
  </si>
  <si>
    <t>Калия перманганат 7% р-р д/нар прим 200мл №1</t>
  </si>
  <si>
    <t>Калия перманганат 10% упак 50мл №1</t>
  </si>
  <si>
    <t>Калия перманганат 10% р-р д/нар прим 50мл №1</t>
  </si>
  <si>
    <t>Кальция хлорид 5% упак 200мл №1</t>
  </si>
  <si>
    <t>Трибромфенолята висмута и Висмута оксида комплекс упак 10г №1</t>
  </si>
  <si>
    <t>Ксероформ порошок 10г</t>
  </si>
  <si>
    <t>Йод+[Калия йодид+Вода дистиллированная] 1% упак 100мл №1</t>
  </si>
  <si>
    <t>Люголь водный 1% р-р д/местн прим 100мл №1</t>
  </si>
  <si>
    <t>Йод+[Калия йодид+Вода дистиллированная] 1% упак 200мл №1</t>
  </si>
  <si>
    <t>Люголь водный 1% р-р д/местн прим 200мл №1</t>
  </si>
  <si>
    <t>Йод+[Калия йодид+Глицерол] 2% упак 100мл №1</t>
  </si>
  <si>
    <t>Люголь 2% упак 100мл №1</t>
  </si>
  <si>
    <t>Натрия бромид 3% упак 200мл №1</t>
  </si>
  <si>
    <t>Натрия гидрокарбонат 4% упак 190мл №1</t>
  </si>
  <si>
    <t>Натрия хлорид 10% упак 200мл №1</t>
  </si>
  <si>
    <t>Прокаин 1% упак 200мл №1</t>
  </si>
  <si>
    <t>Новокаин 1% упак 200мл №1</t>
  </si>
  <si>
    <t>Прокаин 2% упак 200мл №1</t>
  </si>
  <si>
    <t>Новокаин 2% упак 200мл №1</t>
  </si>
  <si>
    <t>Прокаин 2% упак 400мл №1</t>
  </si>
  <si>
    <t>Новокаин 2% упак 400мл №1</t>
  </si>
  <si>
    <t>Прокаин 5% упак 200мл №1</t>
  </si>
  <si>
    <t>Новокаин р-р  5 % 200 мл</t>
  </si>
  <si>
    <t>Серебра нитрат 5% упак 5мл №1</t>
  </si>
  <si>
    <t>Серебра нитрат 10% упак 5мл №1</t>
  </si>
  <si>
    <t>Серебра нитрат 10% упак 10мл №1</t>
  </si>
  <si>
    <t>Серебра нитрат 60% упак 20мл №1</t>
  </si>
  <si>
    <t>Серебра нитрат 60% 20 мл</t>
  </si>
  <si>
    <t>Формальдегид 10% упак 100мл №1</t>
  </si>
  <si>
    <t>Формалин 10% р-р д/нар прим 100мл №1</t>
  </si>
  <si>
    <t>Нитрофурал упак 10мл №1</t>
  </si>
  <si>
    <t>Фурацилин р-р 1:5000 упак 10мл №1</t>
  </si>
  <si>
    <t>Водорода пероксид 6% упак 100мл №1</t>
  </si>
  <si>
    <t>Перекись водорода 6% упак 100мл №1</t>
  </si>
  <si>
    <t>Водорода пероксид 6% упак 200мл №1</t>
  </si>
  <si>
    <t>Перекись водорода 6% р-р 200 мл</t>
  </si>
  <si>
    <t>Водорода пероксид 6% упак 400мл №1</t>
  </si>
  <si>
    <t>Перекись водорода 6% упак 400мл №1</t>
  </si>
  <si>
    <t>6% упак 400мл №1</t>
  </si>
  <si>
    <t>Меди сульфат 5% упак 200мл №1</t>
  </si>
  <si>
    <t>Уксусная кислота 3% упак 100мл №1</t>
  </si>
  <si>
    <t>Уксусная кислота 3% упак 500мл №1</t>
  </si>
  <si>
    <t>Калия йодид 2% упак 250мл №1</t>
  </si>
  <si>
    <t>2% упак 250мл №1</t>
  </si>
  <si>
    <t>Люголь водный 1% упак 100мл №1</t>
  </si>
  <si>
    <t>1% упак 100мл №1</t>
  </si>
  <si>
    <t>Магния сульфат 5% упак 200мл №1</t>
  </si>
  <si>
    <t>Уксусная кислота 3% упак 400мл №1</t>
  </si>
  <si>
    <t>Цинка сульфат 5% упак 200мл №1</t>
  </si>
  <si>
    <t>Этанол 70% р-р д/нар прим 100мл №1</t>
  </si>
  <si>
    <t>Спирт этиловый 70% р-р д/нар прим 100мл №1</t>
  </si>
  <si>
    <t>Этанол 95% р-р д/нар прим 100мл №1</t>
  </si>
  <si>
    <t>Спирт этиловый 95% р-р д/нар прим 100мл №1</t>
  </si>
  <si>
    <t>Сентябрь</t>
  </si>
  <si>
    <t>Вакцина для профилактики гриппа [инактивированная]+Азоксимера бромид 0,5мл/доза/1доз сусп д/ин 0,5мл №1</t>
  </si>
  <si>
    <t>Гриппол плюс 0,5мл/доза/1доз сусп д/ин 0,5мл №1</t>
  </si>
  <si>
    <t>Парацетамол+Хлорфенамин+[Аскорбиновая кислота] пор д/пр р-ра внутрь 5г №10</t>
  </si>
  <si>
    <t>Антигриппин (медово-лимонный) пор д/пр р-ра внутрь 5г №10</t>
  </si>
  <si>
    <t>пор д/пр р-ра внутрь 5г №10</t>
  </si>
  <si>
    <t>Умифеновир 100мг капс №20</t>
  </si>
  <si>
    <t>Арбидол 100мг капс №20</t>
  </si>
  <si>
    <t>100мг капс №20</t>
  </si>
  <si>
    <t>Аскорбиновая кислота др №200</t>
  </si>
  <si>
    <t>др №200</t>
  </si>
  <si>
    <t>Грамицидин С+Цетилпиридиния хлорид таб №18</t>
  </si>
  <si>
    <t>Граммидин Нео таб №18</t>
  </si>
  <si>
    <t>Кагоцел 12мг таб №10</t>
  </si>
  <si>
    <t>12мг таб №10</t>
  </si>
  <si>
    <t>Парацетамол+Фенилэфрин+Хлорфенамин капс №10</t>
  </si>
  <si>
    <t>Колдакт Флю Плюс капс №10</t>
  </si>
  <si>
    <t>капс №10</t>
  </si>
  <si>
    <t>Хлоргексидин+[Аскорбиновая кислота] таб №20</t>
  </si>
  <si>
    <t>Себидин таб №20</t>
  </si>
  <si>
    <t>Парацетамол+Фенилэфрин+Фенирамин+[Аскорбиновая кислота] пор д/пр р-ра внутрь №10</t>
  </si>
  <si>
    <t>ТераФлю от гриппа и простуды пор д/пр р-ра внутрь №10</t>
  </si>
  <si>
    <t>Диоксотетрагидрокситетрагидронафталин 0,25% мазь 10г №1</t>
  </si>
  <si>
    <t>Оксолиновая мазь 0,25% 10г №1</t>
  </si>
  <si>
    <t>0,25% мазь 10г №1</t>
  </si>
  <si>
    <t>Кислород газ сжатый №1</t>
  </si>
  <si>
    <t>Кислород медицинский газ сжатый №1</t>
  </si>
  <si>
    <t>газ сжатый №1</t>
  </si>
  <si>
    <t>Август</t>
  </si>
  <si>
    <t>Дексаметазон 0,4% р-р д/ин 1мл №25</t>
  </si>
  <si>
    <t>Магния сульфат 25% р-р д/ин 10мл №10</t>
  </si>
  <si>
    <t>Преднизолон 3% р-р д/ин 1мл №3</t>
  </si>
  <si>
    <t>Преднизол 3% р-р д/ин 1мл №3</t>
  </si>
  <si>
    <t>Аминофиллин 2,4% р-р д/ин 10мл №10</t>
  </si>
  <si>
    <t>Эуфиллин 2,4% р-р д/ин 10мл №10</t>
  </si>
  <si>
    <t>Бетагистин 24мг таб №30</t>
  </si>
  <si>
    <t>Дифенгидрамин 1% р-р д/ин 1мл №10</t>
  </si>
  <si>
    <t>Димедрол 1% р-р д/ин 1мл №10</t>
  </si>
  <si>
    <t>Карнитин 10% конц д/ин 5мл №10</t>
  </si>
  <si>
    <t>Карнитина хлорид 10% конц д/ин 5мл №10</t>
  </si>
  <si>
    <t>Фамотидин 20мг пор д/ин №5</t>
  </si>
  <si>
    <t>Квамател 20мг пор д/ин №5</t>
  </si>
  <si>
    <t>Маннитол 15% р-р д/ин 200мл №1</t>
  </si>
  <si>
    <t>Маннит 15% р-р д/ин 200мл №1</t>
  </si>
  <si>
    <t>Пиридоксин 5% р-р д/ин 1мл №10</t>
  </si>
  <si>
    <t>Пиридоксина гидрохлорид 5% р-р д/ин 1мл №10</t>
  </si>
  <si>
    <t>Сальбутамол 100мкг/доза аэрозоль 90доз №1</t>
  </si>
  <si>
    <t>Ципрофлоксацин 0,2% р-р д/ин 100мл №1</t>
  </si>
  <si>
    <t>Цианокобаламин 0,5мг/мл р-р д/ин 1мл №10</t>
  </si>
  <si>
    <t>Допамин 0,5% конц д/ин 5мл №10</t>
  </si>
  <si>
    <t>Дофамин 0,5% конц д/ин 5мл №10</t>
  </si>
  <si>
    <t>Изосорбида динитрат 1мг/мл конц д/ин 10мл №10</t>
  </si>
  <si>
    <t>Изокет 1мг/мл конц д/ин 10мл №10</t>
  </si>
  <si>
    <t>Метилпреднизолон 4мг таб №30</t>
  </si>
  <si>
    <t>Метипред 4мг таб №30</t>
  </si>
  <si>
    <t>Азаметония бромид 5% р-р д/ин 1мл №10</t>
  </si>
  <si>
    <t>Пентамин 5% р-р д/ин 1мл №10</t>
  </si>
  <si>
    <t>Парацетамол 1% р-р д/ин 100мл №12</t>
  </si>
  <si>
    <t>Перфалган 1% р-р д/ин 100мл №12</t>
  </si>
  <si>
    <t>Гемицеллюлаза+Желчи компоненты+Панкреатин таб №20</t>
  </si>
  <si>
    <t>Энзистал таб №20</t>
  </si>
  <si>
    <t>Интерферон альфа-2b 500тысМЕ супп рект №10</t>
  </si>
  <si>
    <t>Виферон 500тысМЕ супп рект №10</t>
  </si>
  <si>
    <t>Изосорбида динитрат 1,25мг/доза 300доз аэрозоль 15мл №1</t>
  </si>
  <si>
    <t>Изокет 1,25мг/доза 300доз аэрозоль 15мл №1</t>
  </si>
  <si>
    <t>Офтальмоферон капли гл 10мл №1</t>
  </si>
  <si>
    <t>Аминофиллин 150мг таб №30</t>
  </si>
  <si>
    <t>Эуфиллин 150мг таб №30</t>
  </si>
  <si>
    <t>Метопролол 1мг/мл р-р д/ин 5мл №5</t>
  </si>
  <si>
    <t>Беталок 1мг/мл р-р д/ин 5мл №5</t>
  </si>
  <si>
    <t>Нитроглицерин 0,5мг таб №40</t>
  </si>
  <si>
    <t>Прокаинамид 10% р-р д/ин 5мл №10</t>
  </si>
  <si>
    <t>Новокаинамид 10% р-р д/ин 5мл №10</t>
  </si>
  <si>
    <t>План.платежи на отчётный период</t>
  </si>
  <si>
    <t>Подкатегория: Бытовая техника  (План.платежи (всего), руб.:  432 000,00)</t>
  </si>
  <si>
    <t>Май</t>
  </si>
  <si>
    <t>Кондиционер (сплит-система) настенного типа AERONIK ASI-07HS2/ASO-07HS2</t>
  </si>
  <si>
    <t>_x000D_
Кондиционер (сплит-система) настенного типа мощностью AERONIK ASI-07HS2/ASO-07HS2. тип кондиционера: сплит-система тип внутреннего блока: настенный производительность охлаждения кВт: 2.25 производительность нагрева кВт: 2.3 режим работы кондиционера: охлаждение / обогрев, потребляемая мощность кВт: 0.7, уровень шума внутреннего блока дБ: 37, обслуживаемая площадь м2: 20.</t>
  </si>
  <si>
    <t>РОССИЯ, 308000, Белгородская обл, Белгород г, Славы пр-кт, д. 9</t>
  </si>
  <si>
    <t>Апрель</t>
  </si>
  <si>
    <t>Кулер для воды AEL 17 LD</t>
  </si>
  <si>
    <t>Микроволновая печь BBK 20MWS-722T/B-M</t>
  </si>
  <si>
    <t xml:space="preserve">Микроволновая печь BBK 20MWS-722T/B-M 20 л, 700 Вт, переключатели - поворотный механизм, кнопки, дисплей, 44 см x 25.9 см x 33.6 см </t>
  </si>
  <si>
    <t>Электрочайник Scarlett SC-EK21S50</t>
  </si>
  <si>
    <t xml:space="preserve">Электрочайник Scarlett SC-EK21S50 </t>
  </si>
  <si>
    <t>Утюг REDMOND RI-C263</t>
  </si>
  <si>
    <t>Утюг REDMOND RI-C263 2400 Вт, подошва - керамика, паровой удар - 170 г/мин, 2 м</t>
  </si>
  <si>
    <t>Пылесос Philips FC9350/01 1800 Вт</t>
  </si>
  <si>
    <t>РОССИЯ, 308000, Белгородская обл, Белгород г, Урочище Липки</t>
  </si>
  <si>
    <t>Июль</t>
  </si>
  <si>
    <t xml:space="preserve">Холодильник INDESIT TIA 180 белый </t>
  </si>
  <si>
    <t>Холодильник INDESIT TIA 180 белый, 326 л, морозильная камера - сверху, размораживание - ручное, 60 см x 185 см x 63 см</t>
  </si>
  <si>
    <t xml:space="preserve">Кронштейн для TV </t>
  </si>
  <si>
    <t>Антенна TV</t>
  </si>
  <si>
    <t>Июнь</t>
  </si>
  <si>
    <t>Телевизор LED LG 24MT58VF-PZ 24"</t>
  </si>
  <si>
    <t>Ноябрь</t>
  </si>
  <si>
    <t>Телевизор LED LG 43LJ510V 43"</t>
  </si>
  <si>
    <t>Декабрь</t>
  </si>
  <si>
    <t>Телевизор LG LED 32LK500B 32"</t>
  </si>
  <si>
    <t xml:space="preserve">Приставка для цифрового ТВ </t>
  </si>
  <si>
    <t>Закупка кондиционера (сплит-системы)</t>
  </si>
  <si>
    <t>Закупка кондиционера (сплит-системы) в стоматологический кабинет поликлиники № 1 (на ст. Белгород)</t>
  </si>
  <si>
    <t>Февраль</t>
  </si>
  <si>
    <t>Корпус замка Apecs 7000-40 R Ni (никель)</t>
  </si>
  <si>
    <t>Набор отверток фигурных (6шт)</t>
  </si>
  <si>
    <t>Цепь для бензопилы</t>
  </si>
  <si>
    <t>Круг абразивный лепестковый для УШМ 125 мм</t>
  </si>
  <si>
    <t>Круг абразивный лепестковый</t>
  </si>
  <si>
    <t>Петля мебельная Boyard H501A/0410</t>
  </si>
  <si>
    <t>Угольник плотнический</t>
  </si>
  <si>
    <t>Ручка защелка</t>
  </si>
  <si>
    <t xml:space="preserve">Свеча зажигания для бензоинструмента </t>
  </si>
  <si>
    <t xml:space="preserve">Бур SPD диаметром 8мм </t>
  </si>
  <si>
    <t>Корпус Kale 2000 45 мм. (золото)</t>
  </si>
  <si>
    <t>Доводчик дверной</t>
  </si>
  <si>
    <t xml:space="preserve">Пилка для электролобзика </t>
  </si>
  <si>
    <t>Сверло по бетону набор 6 шт.</t>
  </si>
  <si>
    <t>Бур SDS диаметром 16 мм</t>
  </si>
  <si>
    <t>Петли дверные</t>
  </si>
  <si>
    <t>Электроды для сварки  диаметром 3мм  1кг</t>
  </si>
  <si>
    <t>Замок навесной</t>
  </si>
  <si>
    <t>Ножовка по металлу</t>
  </si>
  <si>
    <t>Скобы для скобозабивного пистолета 1000шт. 53х6</t>
  </si>
  <si>
    <t>Расходный материал для хозяйственных инструментов</t>
  </si>
  <si>
    <t>Механический цилиндр (личинка дверного замка)</t>
  </si>
  <si>
    <t>Миксер для смесей</t>
  </si>
  <si>
    <t>Топор 1кг</t>
  </si>
  <si>
    <t xml:space="preserve">Леска для триммера  100м </t>
  </si>
  <si>
    <t>Ручка на планке Меттэм НР 07.01.</t>
  </si>
  <si>
    <t>Щетка по металлу</t>
  </si>
  <si>
    <t>Замок врезной Fuaro F1611 GP (золото)</t>
  </si>
  <si>
    <t xml:space="preserve">Ножовка по дереву </t>
  </si>
  <si>
    <t>Точильный камень</t>
  </si>
  <si>
    <t>Набор для крепления ручки</t>
  </si>
  <si>
    <t>Сверло по металлу набор 10 шт.</t>
  </si>
  <si>
    <t>Замок врезной</t>
  </si>
  <si>
    <t>Плоскогубцы</t>
  </si>
  <si>
    <t>Рулетка 10м</t>
  </si>
  <si>
    <t>Хозяйственный инструмент ручной</t>
  </si>
  <si>
    <t>Зубило</t>
  </si>
  <si>
    <t xml:space="preserve">Бур SPD диаметр 6 мм </t>
  </si>
  <si>
    <t>Ключ трубный №1</t>
  </si>
  <si>
    <t>Нож технический</t>
  </si>
  <si>
    <t>Молоток слесарный</t>
  </si>
  <si>
    <t xml:space="preserve">Набор трубчатых ключей </t>
  </si>
  <si>
    <t>Топор 1,5 кг</t>
  </si>
  <si>
    <t>Ключ трубный №3</t>
  </si>
  <si>
    <t xml:space="preserve">Бур SDS диаметром 20мм </t>
  </si>
  <si>
    <t xml:space="preserve">Топорище деревянное </t>
  </si>
  <si>
    <t>Ножницы (кусторез) для кустарника</t>
  </si>
  <si>
    <t xml:space="preserve">Ножницы по металлу </t>
  </si>
  <si>
    <t xml:space="preserve">Пистолет скобозабивной </t>
  </si>
  <si>
    <t>Гидроуровень</t>
  </si>
  <si>
    <t>Стеклорез</t>
  </si>
  <si>
    <t xml:space="preserve">Горелка газовая </t>
  </si>
  <si>
    <t xml:space="preserve">Расходный материал для хозяйственного инструмента </t>
  </si>
  <si>
    <t>Набор ключей рожковых</t>
  </si>
  <si>
    <t>Полотно для ножовки по металлу</t>
  </si>
  <si>
    <t>Заклепочник</t>
  </si>
  <si>
    <t>Кувалда</t>
  </si>
  <si>
    <t>Ключ трубный №2</t>
  </si>
  <si>
    <t>Бур SDS диаметром 14 мм</t>
  </si>
  <si>
    <t>Заклепки для заклепочника</t>
  </si>
  <si>
    <t xml:space="preserve">Бур SPD диаметром 10мм </t>
  </si>
  <si>
    <t>Гвоздодер</t>
  </si>
  <si>
    <t>Биты для шуруповерта</t>
  </si>
  <si>
    <t>Набор инструментов автомобилиста</t>
  </si>
  <si>
    <t>Рулетка 5 м</t>
  </si>
  <si>
    <t>Рулетка</t>
  </si>
  <si>
    <t>Шнур нейлоновый</t>
  </si>
  <si>
    <t>Ароматизатор салона 35 мл.</t>
  </si>
  <si>
    <t>Автошампунь</t>
  </si>
  <si>
    <t>Активная пена</t>
  </si>
  <si>
    <t>Жалюзи рулонные</t>
  </si>
  <si>
    <t>Октябрь</t>
  </si>
  <si>
    <t>Техническая соль</t>
  </si>
  <si>
    <t>Кабель UTP - 5е бухта  305 метров</t>
  </si>
  <si>
    <t>RJ-45 Коннектор Кат.5 (упаковка 100шт.)</t>
  </si>
  <si>
    <t>Бумага  А4, 80г/м,500л. класс "С",96%</t>
  </si>
  <si>
    <t>21159000310 - Закупка канцелярских товаров на 2021 год</t>
  </si>
  <si>
    <t>Скоросшиватель пласт. зеленый</t>
  </si>
  <si>
    <t>Стержень шариковый 152мм, российский наконечник, 1мм, синий</t>
  </si>
  <si>
    <t>Ручка гелевая  , корпус прозрач, игольчатый пишущий узел 0,5мм, рез.держ,черн</t>
  </si>
  <si>
    <t>Стержень гел. 130мм.,евро. пиш. черн</t>
  </si>
  <si>
    <t>Клей-карандаш 25гр.</t>
  </si>
  <si>
    <t>Маркер перманентный (нестираемый) ультратонкий наконеч. 0,33мм, черный</t>
  </si>
  <si>
    <t>Краска  28 мл.синяя, 7011/с</t>
  </si>
  <si>
    <t>Степлер №24/6, до 20 л, пластиковый корпус, металлический механизм</t>
  </si>
  <si>
    <t>Скрепки эконом, 28 мм, оцинкованные, 100шт. в карт. коробке, РОССИЯ, 224799</t>
  </si>
  <si>
    <t>Текстмаркер скошенный наконечник  1-5 мм, розовый,</t>
  </si>
  <si>
    <t>Ножницы 190мм</t>
  </si>
  <si>
    <t xml:space="preserve">Линейка 30см </t>
  </si>
  <si>
    <t>Папка Дело картонная (без скоросшивателя), гарант. пл. 280 г/м2, до 200л.</t>
  </si>
  <si>
    <t>Папка д/бумаг с завязками карт., гарант.пл. 290г/кв.м, уп.-гофрокороб (200л)</t>
  </si>
  <si>
    <t>Скобы для степлера №24 1000шт.</t>
  </si>
  <si>
    <t>Скобы для степлера №10 1000шт.</t>
  </si>
  <si>
    <t xml:space="preserve">Тетрадь 48л. </t>
  </si>
  <si>
    <t>Фоторамка  21х30 см, дерево сосна</t>
  </si>
  <si>
    <t>Скоросшиватель картон бел/мелов 320/м2</t>
  </si>
  <si>
    <t xml:space="preserve">Карандаш ч/гр НВ, пластиковый, зеленый корпус, с резинкой, заточ, </t>
  </si>
  <si>
    <t>Папка-регистратор  с мраморным покрытием, 70 мм, без уголка, черный корешок,</t>
  </si>
  <si>
    <t>Лента клейкая 48ммх66м UNIBOB прозрачная, 45мкм</t>
  </si>
  <si>
    <t>Закладки самоклеящиеся 45*12мм, 5цв.*20л., в пласт. Книжке</t>
  </si>
  <si>
    <t>Калькулятор СITIZEN настольный, SDS-444, 12 разр.двойное питание, 199х153мм, оригинальный</t>
  </si>
  <si>
    <t>Папка перфорированная 100шт A4 BRAUBERG "Яблоко" гл</t>
  </si>
  <si>
    <t>2021.09.15.159-00311</t>
  </si>
  <si>
    <t>Скоросшиватель пласт.BRAUBERG зеленый</t>
  </si>
  <si>
    <t>2021.09.15.159-00312</t>
  </si>
  <si>
    <t>Ручка Corvina 51 синяя желт.корп.</t>
  </si>
  <si>
    <t>2021.09.15.159-00313</t>
  </si>
  <si>
    <t>Стержень шариковый  Corvina 152мм, российский наконечник, 1мм, синий</t>
  </si>
  <si>
    <t>2021.09.15.159-00314</t>
  </si>
  <si>
    <t>Ручка гелевая  BRAUBERG "Geller", корпус прозрачн. игольчатый пишущий узел 0,5мм, рез.держ.черн.</t>
  </si>
  <si>
    <t>2021.09.15.159-00315</t>
  </si>
  <si>
    <t>Стержень гел.  BRAUBERG 130мм, евро. пиш.черн</t>
  </si>
  <si>
    <t>2021.09.15.159-00316</t>
  </si>
  <si>
    <t>Клей карандаш  BRAUBERG 25гр.</t>
  </si>
  <si>
    <t>2021.09.15.159-00317</t>
  </si>
  <si>
    <t>Маркер перманентный (нестираемый) Beifa ультратонкий наконеч. 0,33мм, черный</t>
  </si>
  <si>
    <t>2021.09.15.159-00318</t>
  </si>
  <si>
    <t>Краска Trodat 28 МЛ.СИНЯЯ 7011/с</t>
  </si>
  <si>
    <t>2021.09.15.159-00320</t>
  </si>
  <si>
    <t>Степлер STAFF эконом. №24/6 до 20л. пластиковый корпус, металлический механиз, черный</t>
  </si>
  <si>
    <t>2021.09.15.159-00321</t>
  </si>
  <si>
    <t>Скрепки STAFF эконом, 28мм, оцинкованные, 100шт. в карт. коробке Россия</t>
  </si>
  <si>
    <t>2021.09.15.159-00322</t>
  </si>
  <si>
    <t>Текстомаркер BRAUBERG "contrast" , скошенный наконечник 1-5мм, розовый</t>
  </si>
  <si>
    <t>2021.09.15.159-00323</t>
  </si>
  <si>
    <t>Текстомаркер BRAUBERG "contrast" , скошенный наконечник 1-5мм, лимонный</t>
  </si>
  <si>
    <t>2021.09.15.159-00324</t>
  </si>
  <si>
    <t>Ножницы  BRAUBERG "SOFT GRIP" 190мм , серо-зелёные, в карт.упак. с европодвесом</t>
  </si>
  <si>
    <t>2021.09.15.159-00325</t>
  </si>
  <si>
    <t>Закладки самоклеящ.  BRAUBERG 45*12мм, 5 цв.*20л. в пласт.книжке европодвес</t>
  </si>
  <si>
    <t>2021.09.15.159-00326</t>
  </si>
  <si>
    <t>Линейка 30см флюор. ЛН31</t>
  </si>
  <si>
    <t>2021.09.15.159-00327</t>
  </si>
  <si>
    <t>Точилка BRAUBERG "Agent 002", металлическая клиновидная. 2 отверстия, в карт. коробке</t>
  </si>
  <si>
    <t>2021.09.15.159-00328</t>
  </si>
  <si>
    <t>Нить BRAUBERG лавсановая для прошивки документов, диам.0,8 мм, длина 1000м. в термопленке. ЛШ 210</t>
  </si>
  <si>
    <t>2021.09.15.159-00329</t>
  </si>
  <si>
    <t>Скобы для степлера  BRAUBERG № 24 1000 шт.</t>
  </si>
  <si>
    <t>2021.09.15.159-00330</t>
  </si>
  <si>
    <t>Скобы для степлера  BRAUBERG №10 1000 шт.</t>
  </si>
  <si>
    <t>2021.09.15.159-00331</t>
  </si>
  <si>
    <t>Тетрадь 48л.  BRAUBERG офсет. кл.обл. мел. карт. + лак "INDEX"</t>
  </si>
  <si>
    <t>2021.09.15.159-00332</t>
  </si>
  <si>
    <t>Лента клейкая 48ммх66мм UNIBOB прозрачная, 45 мкм</t>
  </si>
  <si>
    <t>2021.09.15.159-00333</t>
  </si>
  <si>
    <t>Карандаш черный графит STAFF эконом, НВ, пластиковый, зеленый корпус, с резинкой, заточ.</t>
  </si>
  <si>
    <t>2021.09.15.159-00334</t>
  </si>
  <si>
    <t>2021.09.15.159-00335</t>
  </si>
  <si>
    <t>Книга учета BRAUBERG  144л., А4 200*290мм, клетка, бумвинил с наклейкой ярлычка, блок офсет.</t>
  </si>
  <si>
    <t>2021.09.15.159-00336</t>
  </si>
  <si>
    <t>Маркер перманентный  BRAUBERG  круг. 3мм черн.</t>
  </si>
  <si>
    <t>2021.09.15.159-00337</t>
  </si>
  <si>
    <t>Резинка стирательная КОН- I-NOOR прямоугольная 35,5х5х10 мм белая, картонный дисплей, 300/30</t>
  </si>
  <si>
    <t>2021.09.15.159-00339</t>
  </si>
  <si>
    <t>Скрепки Staff 50мм  металл, 50шт. в карт. кор</t>
  </si>
  <si>
    <t>2021.09.15.159-00341</t>
  </si>
  <si>
    <t>Дырокол STAFF "Эконом", металлический большой, на 30 листов, черный</t>
  </si>
  <si>
    <t>2021.09.15.159-00343</t>
  </si>
  <si>
    <t>Бумага копировальная  STAFF A4 папка 100листов, фиолетовая</t>
  </si>
  <si>
    <t>2021.09.15.159-00345</t>
  </si>
  <si>
    <t>Папка с мет.скоросш. BRAUBERG "Стандарт" синяя, до 100 листов, 06мм</t>
  </si>
  <si>
    <t>2021.09.15.159-00348</t>
  </si>
  <si>
    <t>Клейкие ленты 19мм х33мм канцелярские  BRAUBERG , прозрачные гарантиров. длина.</t>
  </si>
  <si>
    <t>2021.09.15.159-00361</t>
  </si>
  <si>
    <t>Книга учета (амбарная книга) 96 л. линейка</t>
  </si>
  <si>
    <t>2021.09.15.159-00165</t>
  </si>
  <si>
    <t>Шило</t>
  </si>
  <si>
    <t>2021.09.15.159-00192</t>
  </si>
  <si>
    <t xml:space="preserve">Лезвия для ножа технического </t>
  </si>
  <si>
    <t>Закупка: 21159000473 - Закупка печатей, штампов, датеров, оснастки  (План.платежи (всего), руб.:  49 950,00)</t>
  </si>
  <si>
    <t>2021.09.15.159-00273</t>
  </si>
  <si>
    <t>Штампы, печати резиновые с оснасткой</t>
  </si>
  <si>
    <t>21159000473 - Закупка печатей, штампов, датеров, оснастки</t>
  </si>
  <si>
    <t>Закупка: 21159000512 - Закупка расходных материалов для ризографа  (План.платежи (всего), руб.:  30 000,00)</t>
  </si>
  <si>
    <t>2021.09.15.159-00241</t>
  </si>
  <si>
    <t xml:space="preserve">Краска для ризографа </t>
  </si>
  <si>
    <t>21159000512 - Закупка расходных материалов для ризографа</t>
  </si>
  <si>
    <t>2021.09.15.159-00245</t>
  </si>
  <si>
    <t>Мастер - пленка для ризографа  (100 кадров)</t>
  </si>
  <si>
    <t xml:space="preserve">Мастер - пленка для ризографа </t>
  </si>
  <si>
    <t>Закупка: 21159000561 - Закупка знаков почтовой оплаты  (План.платежи (всего), руб.:  50 000,00)</t>
  </si>
  <si>
    <t>2021.09.15.159-00372</t>
  </si>
  <si>
    <t>Государственные знаки оплаты (марки) и конверты</t>
  </si>
  <si>
    <t>21159000561 - Закупка знаков почтовой оплаты</t>
  </si>
  <si>
    <t>Подкатегория: Оборудование, обеспечивающее связь  (План.платежи (всего), руб.:  28 800,00)</t>
  </si>
  <si>
    <t>Закупка: 21159000491 - Закупка средств связи  (План.платежи (всего), руб.:  22 800,00)</t>
  </si>
  <si>
    <t>2021.09.15.159-00115</t>
  </si>
  <si>
    <t>Телефон проводной Panasonic KX-TS2350RUS</t>
  </si>
  <si>
    <t>21159000491 - Закупка средств связи</t>
  </si>
  <si>
    <t>2021.09.15.159-00116</t>
  </si>
  <si>
    <t>Телефон беспроводной (DECT) Panasonic KX-TG1612RUH</t>
  </si>
  <si>
    <t>Закупка: 21159000568 - Закупка средств связи (радиотелефон)  (План.платежи (всего), руб.:  6 000,00)</t>
  </si>
  <si>
    <t>2021.09.15.159-00416</t>
  </si>
  <si>
    <t xml:space="preserve">Радиотелефон  комплект </t>
  </si>
  <si>
    <t>21159000568 - Закупка средств связи (радиотелефон)</t>
  </si>
  <si>
    <t>Подкатегория: Осветительные приборы  (План.платежи (всего), руб.:  223 633,40)</t>
  </si>
  <si>
    <t>Закупка: 21159000492 - Закупка осветительных приборов и комплектующих  (План.платежи (всего), руб.:  215 065,00)</t>
  </si>
  <si>
    <t>2021.09.15.159-00033</t>
  </si>
  <si>
    <t>Лампа светодиодная 20Вт Е27 4000К 1900Лм (25S65BL20E27)</t>
  </si>
  <si>
    <t>21159000492 - Закупка осветительных приборов и комплектующих</t>
  </si>
  <si>
    <t>2021.09.15.159-00034</t>
  </si>
  <si>
    <t>Лампа светодиодная А60 шар 13Вт Лм 230В 4000 К Е27</t>
  </si>
  <si>
    <t>2021.09.15.159-00035</t>
  </si>
  <si>
    <t>Лампа светодиодная R63 рефлектор 8Вт 230В 4000К Е27</t>
  </si>
  <si>
    <t>2021.09.15.159-00036</t>
  </si>
  <si>
    <t>Лампа светодиодная 15Вт Е27 4000К 1500Лм (25S60BL15E27)</t>
  </si>
  <si>
    <t>2021.09.15.159-00037</t>
  </si>
  <si>
    <t>Лампа светодиодная  R50 7Вт Е14 4000К 600Лм (25S50R7E14)</t>
  </si>
  <si>
    <t>2021.09.15.159-00038</t>
  </si>
  <si>
    <t>Лампа люминисцентная L 18w/765</t>
  </si>
  <si>
    <t>2021.09.15.159-00039</t>
  </si>
  <si>
    <t>Лампа люминисцентная L 36w/765</t>
  </si>
  <si>
    <t>2021.09.15.159-00137</t>
  </si>
  <si>
    <t>Прожектор светодиодный 10w</t>
  </si>
  <si>
    <t>306200, Курская обл., Пристенский р-н, рп Пристень, ул. Привокзальная, д. 6.</t>
  </si>
  <si>
    <t>2021.09.15.159-00138</t>
  </si>
  <si>
    <t>Прожектор светодиодный 30w</t>
  </si>
  <si>
    <t>2021.09.15.159-00139</t>
  </si>
  <si>
    <t>Прожектор светодиодный 50w</t>
  </si>
  <si>
    <t>2021.09.15.159-00140</t>
  </si>
  <si>
    <t>Панель светодиодная</t>
  </si>
  <si>
    <t>2021.09.15.159-00087</t>
  </si>
  <si>
    <t xml:space="preserve">Выключатель 1 СП ВС10-1-0 КБ белый </t>
  </si>
  <si>
    <t>2021.09.15.159-00088</t>
  </si>
  <si>
    <t>Выключатель 2 СП ВС10-2-0 КБ белый10А</t>
  </si>
  <si>
    <t>2021.09.15.159-00089</t>
  </si>
  <si>
    <t>Выключатель 1 ОП ВС20-1-0 -ОБ белый</t>
  </si>
  <si>
    <t>2021.09.15.159-00090</t>
  </si>
  <si>
    <t>Выключатель 2 ОП ВС20-2-0 -ОБ белый10А</t>
  </si>
  <si>
    <t>2021.09.15.159-00114</t>
  </si>
  <si>
    <t>Светильник светодиод 36W</t>
  </si>
  <si>
    <t>Закупка: 21159000496 - Закупка электрооборудования  (План.платежи (всего), руб.:  5 568,40)</t>
  </si>
  <si>
    <t>2021.09.15.159-00079</t>
  </si>
  <si>
    <t>Стартер ST 111 (220B) (25шт)</t>
  </si>
  <si>
    <t>21159000496 - Закупка электрооборудования</t>
  </si>
  <si>
    <t>2021.09.15.159-00080</t>
  </si>
  <si>
    <t>Стартер ST 151 (127B) (25шт)</t>
  </si>
  <si>
    <t>Закупка: 21159000554 - Закупка настольной лампы  (План.платежи (всего), руб.:  3 000,00)</t>
  </si>
  <si>
    <t>2021.09.15.159-00413</t>
  </si>
  <si>
    <t>Лампа настольная</t>
  </si>
  <si>
    <t>21159000554 - Закупка настольной лампы</t>
  </si>
  <si>
    <t>Подкатегория: Офисная мебель и техника  (План.платежи (всего), руб.:  633 000,00)</t>
  </si>
  <si>
    <t>Закупка: 0001 - Стол письменный  1200х 600мм   (План.платежи (всего), руб.:  30 000,00)</t>
  </si>
  <si>
    <t>2021.09.15.159-00230</t>
  </si>
  <si>
    <t xml:space="preserve">Стол письменный  1200х 600мм </t>
  </si>
  <si>
    <t xml:space="preserve">0001 - Стол письменный  1200х 600мм </t>
  </si>
  <si>
    <t>Закупка: 0002 - Подставка под системный блок  (План.платежи (всего), руб.:  6 000,00)</t>
  </si>
  <si>
    <t>2021.09.15.159-00227</t>
  </si>
  <si>
    <t>Подставка под системный блок</t>
  </si>
  <si>
    <t>0002 - Подставка под системный блок</t>
  </si>
  <si>
    <t>Закупка: 0003 - Стол письменный 1400х700 мм   (План.платежи (всего), руб.:  36 000,00)</t>
  </si>
  <si>
    <t>2021.09.15.159-00224</t>
  </si>
  <si>
    <t xml:space="preserve">Стол письменный 1400х700 мм </t>
  </si>
  <si>
    <t xml:space="preserve">0003 - Стол письменный 1400х700 мм </t>
  </si>
  <si>
    <t>Закупка: 0004 - Стол приставной с полкой 1000х400 мм   (План.платежи (всего), руб.:  15 000,00)</t>
  </si>
  <si>
    <t>2021.09.15.159-00225</t>
  </si>
  <si>
    <t xml:space="preserve">Стол приставной с полкой 1000х400 мм </t>
  </si>
  <si>
    <t xml:space="preserve">0004 - Стол приставной с полкой 1000х400 мм </t>
  </si>
  <si>
    <t>Закупка: 0005 - Шкаф для одежды 2400х800х450мм  (План.платежи (всего), руб.:  66 000,00)</t>
  </si>
  <si>
    <t>2021.09.15.159-00228</t>
  </si>
  <si>
    <t>Шкаф для одежды 2400х800х450мм</t>
  </si>
  <si>
    <t>0005 - Шкаф для одежды 2400х800х450мм</t>
  </si>
  <si>
    <t>Закупка: 0006 - Тумба подкатная  (План.платежи (всего), руб.:  18 000,00)</t>
  </si>
  <si>
    <t>2021.09.15.159-00226</t>
  </si>
  <si>
    <t>Тумба подкатная</t>
  </si>
  <si>
    <t>0006 - Тумба подкатная</t>
  </si>
  <si>
    <t>Закупка: 21159000493 - Закупка кресел и стульев офисных  (План.платежи (всего), руб.:  202 000,00)</t>
  </si>
  <si>
    <t>2021.09.15.159-00005</t>
  </si>
  <si>
    <t>Кресло офисное для персонала на колесах и с регулировкой по высоте</t>
  </si>
  <si>
    <t>21159000493 - Закупка кресел и стульев офисных</t>
  </si>
  <si>
    <t>2021.09.15.159-00006</t>
  </si>
  <si>
    <t>Стул для посетителей</t>
  </si>
  <si>
    <t>2021.09.15.159-00305</t>
  </si>
  <si>
    <t>Кресло офисное для персонала на колесах</t>
  </si>
  <si>
    <t>308000, Белгородская обл, Белгород г, Славы пр-кт, д. 5</t>
  </si>
  <si>
    <t>2021.09.15.159-00306</t>
  </si>
  <si>
    <t>Стул для посетителей кожзам</t>
  </si>
  <si>
    <t>Закупка: 21159000495 - Закупка банкеток-диванов  (План.платежи (всего), руб.:  180 000,00)</t>
  </si>
  <si>
    <t>2021.09.15.159-00231</t>
  </si>
  <si>
    <t>Банкетка-диван для ожидания 3-х местный кожюзам. на металлическом каркасе</t>
  </si>
  <si>
    <t>21159000495 - Закупка банкеток-диванов</t>
  </si>
  <si>
    <t>Закупка: 21159000576 - Закупка корпусной мебели для стерилизационной  (План.платежи (всего), руб.:  80 000,00)</t>
  </si>
  <si>
    <t>2021.09.15.159-00415</t>
  </si>
  <si>
    <t>Закупка корпусной мебели в стерилизационную стоматотделения поликлиники №1</t>
  </si>
  <si>
    <t>21159000576 - Закупка корпусной мебели для стерилизационной</t>
  </si>
  <si>
    <t>Подкатегория: Посуда, столовые приборы, кухонные принадлежности  (План.платежи (всего), руб.:  58 800,00)</t>
  </si>
  <si>
    <t>Закупка: 0004 - Пленка ПВХ рукав 120мм-200мм  (План.платежи (всего), руб.:  6 000,00)</t>
  </si>
  <si>
    <t>2021.09.15.159-00178</t>
  </si>
  <si>
    <t>Пленка ПВХ рукав 120мм-200мм</t>
  </si>
  <si>
    <t>0004 - Пленка ПВХ рукав 120мм-200мм</t>
  </si>
  <si>
    <t>Закупка: 21159000305 - Закупка чистящих и моющих средств на 2021 год  (План.платежи (всего), руб.:  42 000,00)</t>
  </si>
  <si>
    <t>2021.09.15.159-00298</t>
  </si>
  <si>
    <t>Стакан одноразовый (упаковка 100шт)</t>
  </si>
  <si>
    <t>21159000305 - Закупка чистящих и моющих средств на 2021 год</t>
  </si>
  <si>
    <t>Закупка: 21159000479 - Поставка питьевой воды для нужд поликлиники № 1 (на ст. Белгород)  (План.платежи (всего), руб.:  7 200,00)</t>
  </si>
  <si>
    <t>2021.09.15.159-00302</t>
  </si>
  <si>
    <t>Бутыль для кулера 18,9л</t>
  </si>
  <si>
    <t>21159000479 - Поставка питьевой воды для нужд поликлиники № 1 (на ст. Белгород)</t>
  </si>
  <si>
    <t>Закупка: 21159000480 - Поставка питьевой воды для нужд поликлиники № 3 (на ст. Старый Оскол)  (План.платежи (всего), руб.:  3 600,00)</t>
  </si>
  <si>
    <t>2021.09.15.159-00304</t>
  </si>
  <si>
    <t>Бутыль для кулера 18,9л.</t>
  </si>
  <si>
    <t>309508, Белгородская обл, Старый Оскол г, Березовая ул, д. 1а</t>
  </si>
  <si>
    <t>21159000480 - Поставка питьевой воды для нужд поликлиники № 3 (на ст. Старый Оскол)</t>
  </si>
  <si>
    <t>Подкатегория: Противопожарное оборудование и средства гражданской обороны  (План.платежи (всего), руб.:  97 600,00)</t>
  </si>
  <si>
    <t>Закупка: 21159000505 - Закупка противопожарного оборудования и средств ГО  (План.платежи (всего), руб.:  97 600,00)</t>
  </si>
  <si>
    <t>2021.09.15.159-00027</t>
  </si>
  <si>
    <t>Респиратор Р-2</t>
  </si>
  <si>
    <t>Респиратор Р-2 предназначен для защиты от радиоактивной пыли.</t>
  </si>
  <si>
    <t>21159000505 - Закупка противопожарного оборудования и средств ГО</t>
  </si>
  <si>
    <t>2021.09.15.159-00028</t>
  </si>
  <si>
    <t>Самоспасатель изолирующий противопожарный СИП-1</t>
  </si>
  <si>
    <t xml:space="preserve">Самоспасатель изолирующий противопожарный СИП-1 предназначен для защиты органов дыхания, зрения и кожи лица от вредных веществ, независимо от их концентрации, при самостоятельной эвакуации из помещений во время пожара или при других аварийных ситуациях. </t>
  </si>
  <si>
    <t>2021.09.15.159-00029</t>
  </si>
  <si>
    <t xml:space="preserve">Огнетушитель порошковый </t>
  </si>
  <si>
    <t>Огнетушитель порошковый ОП-4 (3)</t>
  </si>
  <si>
    <t>Подкатегория: Сантехника  (План.платежи (всего), руб.:  242 950,00)</t>
  </si>
  <si>
    <t>Закупка: 0011 - Насос дренажный  (План.платежи (всего), руб.:  3 000,00)</t>
  </si>
  <si>
    <t>2021.09.15.159-00142</t>
  </si>
  <si>
    <t>Насос дренажный</t>
  </si>
  <si>
    <t>0011 - Насос дренажный</t>
  </si>
  <si>
    <t>Закупка: 21159000514 - Закупка сантехники  (План.платежи (всего), руб.:  118 950,00)</t>
  </si>
  <si>
    <t>2021.09.15.159-00040</t>
  </si>
  <si>
    <t>Смеситель для раковины</t>
  </si>
  <si>
    <t>21159000514 - Закупка сантехники</t>
  </si>
  <si>
    <t>2021.09.15.159-00041</t>
  </si>
  <si>
    <t>Арматура для бачка унитаза</t>
  </si>
  <si>
    <t>2021.09.15.159-00042</t>
  </si>
  <si>
    <t>Кран шаровый</t>
  </si>
  <si>
    <t>2021.09.15.159-00043</t>
  </si>
  <si>
    <t>Сифон с гибкой трубой</t>
  </si>
  <si>
    <t>2021.09.15.159-00044</t>
  </si>
  <si>
    <t>Лейка для душа</t>
  </si>
  <si>
    <t>2021.09.15.159-00045</t>
  </si>
  <si>
    <t>Подводка для воды</t>
  </si>
  <si>
    <t>2021.09.15.159-00046</t>
  </si>
  <si>
    <t>Шланг для душа</t>
  </si>
  <si>
    <t>2021.09.15.159-00048</t>
  </si>
  <si>
    <t>Крепеж для санфаянса</t>
  </si>
  <si>
    <t>2021.09.15.159-00049</t>
  </si>
  <si>
    <t>Кран-букса</t>
  </si>
  <si>
    <t>2021.09.15.159-00050</t>
  </si>
  <si>
    <t>Картридж для смесителя</t>
  </si>
  <si>
    <t>2021.09.15.159-00051</t>
  </si>
  <si>
    <t>Гофра для унитаза</t>
  </si>
  <si>
    <t>2021.09.15.159-00052</t>
  </si>
  <si>
    <t>Лен сантехнический</t>
  </si>
  <si>
    <t>Закупка: 21159000515 - Закупка санфаянса  (План.платежи (всего), руб.:  49 000,00)</t>
  </si>
  <si>
    <t>2021.09.15.159-00133</t>
  </si>
  <si>
    <t xml:space="preserve">Раковина </t>
  </si>
  <si>
    <t>21159000515 - Закупка санфаянса</t>
  </si>
  <si>
    <t>2021.09.15.159-00134</t>
  </si>
  <si>
    <t xml:space="preserve">Унитаз </t>
  </si>
  <si>
    <t>Унитаз</t>
  </si>
  <si>
    <t>2021.09.15.159-00136</t>
  </si>
  <si>
    <t>Мойка кухонная</t>
  </si>
  <si>
    <t>Закупка: 21159000516 - Закупка душевых кабин  (План.платежи (всего), руб.:  50 000,00)</t>
  </si>
  <si>
    <t>2021.09.15.159-00135</t>
  </si>
  <si>
    <t>Кабина душевая</t>
  </si>
  <si>
    <t>21159000516 - Закупка душевых кабин</t>
  </si>
  <si>
    <t>Закупка: 21159000517 - Закупка радиаторов отопления  (План.платежи (всего), руб.:  22 000,00)</t>
  </si>
  <si>
    <t>2021.09.15.159-00240</t>
  </si>
  <si>
    <t>Радиатор отопления аллюминиевый (белый) 10ти секционный</t>
  </si>
  <si>
    <t>21159000517 - Закупка радиаторов отопления</t>
  </si>
  <si>
    <t>2021.09.15.159-00370</t>
  </si>
  <si>
    <t>Монтажный комплект для радиаторов отопления</t>
  </si>
  <si>
    <t>Подкатегория: Спецодежда, мягкий инвентарь  (План.платежи (всего), руб.:  478 890,00)</t>
  </si>
  <si>
    <t>Закупка: 21159000518 - Закупка постельного белья и полотенец  (План.платежи (всего), руб.:  155 700,00)</t>
  </si>
  <si>
    <t>2021.09.15.159-00253</t>
  </si>
  <si>
    <t>Подушка перьевая 60х60</t>
  </si>
  <si>
    <t>21159000518 - Закупка постельного белья и полотенец</t>
  </si>
  <si>
    <t>2021.09.15.159-00254</t>
  </si>
  <si>
    <t>Одеяло полушерстяное 205х140</t>
  </si>
  <si>
    <t>2021.09.15.159-00255</t>
  </si>
  <si>
    <t xml:space="preserve">Полотенце вафельное </t>
  </si>
  <si>
    <t>2021.09.15.159-00256</t>
  </si>
  <si>
    <t>Полотенце махровое  50х90</t>
  </si>
  <si>
    <t>2021.09.15.159-00257</t>
  </si>
  <si>
    <t xml:space="preserve">Пеленка фланель </t>
  </si>
  <si>
    <t>2021.09.15.159-00258</t>
  </si>
  <si>
    <t>Простыня</t>
  </si>
  <si>
    <t>2021.09.15.159-00259</t>
  </si>
  <si>
    <t>Комплект постельного белья 1,5 спальный</t>
  </si>
  <si>
    <t>2021.09.15.159-00260</t>
  </si>
  <si>
    <t>Наволочка 60х60</t>
  </si>
  <si>
    <t>2021.09.15.159-00261</t>
  </si>
  <si>
    <t>Простыня б/з 1,5 ГОСТ</t>
  </si>
  <si>
    <t>2021.09.15.159-00262</t>
  </si>
  <si>
    <t xml:space="preserve">Наволочка бязь б/з ГОСТ </t>
  </si>
  <si>
    <t>2021.09.15.159-00263</t>
  </si>
  <si>
    <t>Полотенце кух/лен</t>
  </si>
  <si>
    <t>2021.09.15.159-00264</t>
  </si>
  <si>
    <t>Полотенце Туркмения 50х90</t>
  </si>
  <si>
    <t>Закупка: 21159000519 - Закупка летней спецодежды  (План.платежи (всего), руб.:  31 500,00)</t>
  </si>
  <si>
    <t>2021.09.15.159-00242</t>
  </si>
  <si>
    <t>Костюм Х/Б рабочий (куртка и брюки) с логотипом</t>
  </si>
  <si>
    <t>Костюм Х/Б рабочий (куртка и брюки)</t>
  </si>
  <si>
    <t>21159000519 - Закупка летней спецодежды</t>
  </si>
  <si>
    <t>2021.09.15.159-00249</t>
  </si>
  <si>
    <t>Ботинки рабочие</t>
  </si>
  <si>
    <t>Закупка: 21159000520 - Закупка зимней спецодежды  (План.платежи (всего), руб.:  45 150,00)</t>
  </si>
  <si>
    <t>2021.09.15.159-00243</t>
  </si>
  <si>
    <t>Костюм утепленный рабочий (куртка, брюки, жилетка) с логотипом</t>
  </si>
  <si>
    <t>Костюм утепленный рабочий (куртка,брюки, жилетка) с логотипом</t>
  </si>
  <si>
    <t>21159000520 - Закупка зимней спецодежды</t>
  </si>
  <si>
    <t>2021.09.15.159-00244</t>
  </si>
  <si>
    <t>Шапка зимняя рабочая</t>
  </si>
  <si>
    <t>2021.09.15.159-00246</t>
  </si>
  <si>
    <t xml:space="preserve">Перчатки рабочие (зимние) утепленные </t>
  </si>
  <si>
    <t>2021.09.15.159-00248</t>
  </si>
  <si>
    <t>Сапоги (зимние) утепленные рабочие</t>
  </si>
  <si>
    <t>Закупка: 21159000528 - Закупка медицинской одежды с вышивкой фирменного логотипа на 2021 год  (План.платежи (всего), руб.:  246 540,00)</t>
  </si>
  <si>
    <t>2021.09.15.159-00338</t>
  </si>
  <si>
    <t>Костюм женский для санитарки с вышивкой фирменного логотипа размер 44-56</t>
  </si>
  <si>
    <t>21159000528 - Закупка медицинской одежды с вышивкой фирменного логотипа на 2021 год</t>
  </si>
  <si>
    <t>2021.09.15.159-00340</t>
  </si>
  <si>
    <t>Костюм женский для санитарки с вышивкой фирменного логотипа размер 58-66</t>
  </si>
  <si>
    <t>2021.09.15.159-00342</t>
  </si>
  <si>
    <t>Костюм мужской  с вышивкой фирменного логотипа размер 44-56</t>
  </si>
  <si>
    <t>2021.09.15.159-00344</t>
  </si>
  <si>
    <t>Костюм мужской  с вышивкой фирменного логотипа размер 58-66</t>
  </si>
  <si>
    <t>2021.09.15.159-00346</t>
  </si>
  <si>
    <t>Костюм женский  с вышивкой фирменного логотипа размер 44-56</t>
  </si>
  <si>
    <t>2021.09.15.159-00347</t>
  </si>
  <si>
    <t>Костюм женский  с вышивкой фирменного логотипа размер 58-66</t>
  </si>
  <si>
    <t>2021.09.15.159-00349</t>
  </si>
  <si>
    <t>Халат женский медицинский с вышивкой фирменного логотипа  44-56</t>
  </si>
  <si>
    <t>2021.09.15.159-00350</t>
  </si>
  <si>
    <t>Халат женский медицинский с вышивкой фирменного логотипа  58-66</t>
  </si>
  <si>
    <t>2021.09.15.159-00351</t>
  </si>
  <si>
    <t>Халат мужской  медицинский с вышивкой фирменного логотипа  58-66</t>
  </si>
  <si>
    <t>2021.09.15.159-00352</t>
  </si>
  <si>
    <t>Халат мужской  медицинский с вышивкой фирменного логотипа  44-56</t>
  </si>
  <si>
    <t>2021.09.15.159-00353</t>
  </si>
  <si>
    <t>Халат женский для санитарки  медицинский с вышивкой фирменного логотипа  58-66</t>
  </si>
  <si>
    <t>2021.09.15.159-00354</t>
  </si>
  <si>
    <t>Халат женский для санитарки  медицинский с вышивкой фирменного логотипа  44-56</t>
  </si>
  <si>
    <t>Подкатегория: Средства гигиены  (План.платежи (всего), руб.:  187 576,00)</t>
  </si>
  <si>
    <t>Закупка: 21159000305 - Закупка чистящих и моющих средств на 2021 год  (План.платежи (всего), руб.:  187 576,00)</t>
  </si>
  <si>
    <t>2021.09.15.159-00156</t>
  </si>
  <si>
    <t>Жидкое мыло "Радуга" с дозатором пуш-пул 500 мл № 1</t>
  </si>
  <si>
    <t>Несколько источников финансирования!</t>
  </si>
  <si>
    <t>2021.09.15.159-00157</t>
  </si>
  <si>
    <t>Мыло туалетное "Весна" в ассортименте 90 гр. упак № 1</t>
  </si>
  <si>
    <t>2021.09.15.159-00294</t>
  </si>
  <si>
    <t>Бумага туалетная</t>
  </si>
  <si>
    <t>2021.09.15.159-00295</t>
  </si>
  <si>
    <t>Бумажное полотенце (упаковка 2шт)</t>
  </si>
  <si>
    <t>2021.09.15.159-00296</t>
  </si>
  <si>
    <t>Освежитель воздуха</t>
  </si>
  <si>
    <t>2021.09.15.159-00297</t>
  </si>
  <si>
    <t>Салфетки бумажные (упаковка 100шт)</t>
  </si>
  <si>
    <t>2021.09.15.159-00299</t>
  </si>
  <si>
    <t>Туалетная бумага для диспенсера 200м (упаковка 12шт)</t>
  </si>
  <si>
    <t>Подкатегория: Уборочный инвентарь и материалы  (План.платежи (всего), руб.:  274 908,44)</t>
  </si>
  <si>
    <t>Закупка: 21159000305 - Закупка чистящих и моющих средств на 2021 год  (План.платежи (всего), руб.:  206 760,00)</t>
  </si>
  <si>
    <t>2021.09.15.159-00286</t>
  </si>
  <si>
    <t>Ткань для мытья полов</t>
  </si>
  <si>
    <t>2021.09.15.159-00287</t>
  </si>
  <si>
    <t>Мешки для мусора 60 л</t>
  </si>
  <si>
    <t>2021.09.15.159-00288</t>
  </si>
  <si>
    <t>Мешки для мусора 120л</t>
  </si>
  <si>
    <t>2021.09.15.159-00289</t>
  </si>
  <si>
    <t>Губка для мытья посуды (упаковка 5 шт)</t>
  </si>
  <si>
    <t>2021.09.15.159-00290</t>
  </si>
  <si>
    <t>Перчатки резиновые хозяйственные</t>
  </si>
  <si>
    <t>2021.09.15.159-00291</t>
  </si>
  <si>
    <t>Салфетка универсальная микрофибра</t>
  </si>
  <si>
    <t>2021.09.15.159-00292</t>
  </si>
  <si>
    <t>Мешки для мусора 30л</t>
  </si>
  <si>
    <t>2021.09.15.159-00293</t>
  </si>
  <si>
    <t>Салфетка для уборки вискоза (упаковка 5шт)</t>
  </si>
  <si>
    <t>Закупка: 21159000506 - Материалы по уходу за автомобилем  (План.платежи (всего), руб.:  11 588,44)</t>
  </si>
  <si>
    <t>2021.09.15.159-00267</t>
  </si>
  <si>
    <t xml:space="preserve">Салфетка в тубе </t>
  </si>
  <si>
    <t>21159000506 - Материалы по уходу за автомобилем</t>
  </si>
  <si>
    <t>2021.09.15.159-00268</t>
  </si>
  <si>
    <t xml:space="preserve">Салфетки влажные за уходом за интерьером а/м </t>
  </si>
  <si>
    <t>2021.09.15.159-00269</t>
  </si>
  <si>
    <t>Щетка для мытья машин телескопическая</t>
  </si>
  <si>
    <t>2021.09.15.159-00270</t>
  </si>
  <si>
    <t>Губка для мойки автомобиля</t>
  </si>
  <si>
    <t>2021.09.15.159-00271</t>
  </si>
  <si>
    <t>Закупка: 21159000511 - Закупка уборочного инвентаря  (План.платежи (всего), руб.:  48 960,00)</t>
  </si>
  <si>
    <t>2021.09.15.159-00145</t>
  </si>
  <si>
    <t xml:space="preserve">Ведро хозяйственное пластиковое с крышкой 10л-12л </t>
  </si>
  <si>
    <t>21159000511 - Закупка уборочного инвентаря</t>
  </si>
  <si>
    <t>2021.09.15.159-00146</t>
  </si>
  <si>
    <t xml:space="preserve">Ведро педальное 15л-18л </t>
  </si>
  <si>
    <t>2021.09.15.159-00147</t>
  </si>
  <si>
    <t>Ведро педальное 7-8 л</t>
  </si>
  <si>
    <t>2021.09.15.159-00148</t>
  </si>
  <si>
    <t>Корзина для мусора</t>
  </si>
  <si>
    <t>2021.09.15.159-00150</t>
  </si>
  <si>
    <t>Лопата штыковая с черенком</t>
  </si>
  <si>
    <t>2021.09.15.159-00151</t>
  </si>
  <si>
    <t xml:space="preserve">Лопата совковая с черенком </t>
  </si>
  <si>
    <t>2021.09.15.159-00152</t>
  </si>
  <si>
    <t>Грабли</t>
  </si>
  <si>
    <t>2021.09.15.159-00153</t>
  </si>
  <si>
    <t xml:space="preserve">Грабли веерные </t>
  </si>
  <si>
    <t>2021.09.15.159-00236</t>
  </si>
  <si>
    <t>Щетка для пола с ручкой</t>
  </si>
  <si>
    <t>2021.09.15.159-00237</t>
  </si>
  <si>
    <t>Метла  плоская с черенком</t>
  </si>
  <si>
    <t>Метла плоская с черенком</t>
  </si>
  <si>
    <t>2021.09.15.159-00238</t>
  </si>
  <si>
    <t xml:space="preserve">Перчатки ХБ </t>
  </si>
  <si>
    <t>2021.09.15.159-00239</t>
  </si>
  <si>
    <t>Тачка садовая</t>
  </si>
  <si>
    <t>2021.09.15.159-00265</t>
  </si>
  <si>
    <t>Швабра-окномойка сетка 20 см телескопическая ручка алюминий 120 см</t>
  </si>
  <si>
    <t>2021.09.15.159-00266</t>
  </si>
  <si>
    <t>Швабра деревянная Люкс</t>
  </si>
  <si>
    <t>Закупка: 21159000513 - Закупка инвентаря для уборки снега  (План.платежи (всего), руб.:  7 600,00)</t>
  </si>
  <si>
    <t>2021.09.15.159-00149</t>
  </si>
  <si>
    <t>Лопата снеговая с ручкой</t>
  </si>
  <si>
    <t>21159000513 - Закупка инвентаря для уборки снега</t>
  </si>
  <si>
    <t>2021.09.15.159-00369</t>
  </si>
  <si>
    <t>Ледоруб</t>
  </si>
  <si>
    <t>Подкатегория: Электрооборудование  (План.платежи (всего), руб.:  110 963,87)</t>
  </si>
  <si>
    <t>Закупка: 21159000496 - Закупка электрооборудования  (План.платежи (всего), руб.:  110 963,87)</t>
  </si>
  <si>
    <t>2021.09.15.159-00081</t>
  </si>
  <si>
    <t>Балласт электронный NB-ETL-236-EA3</t>
  </si>
  <si>
    <t>2021.09.15.159-00091</t>
  </si>
  <si>
    <t>Розетка 2 СП с з/к без защ. Шторок РС12-3-КБ 16А белый</t>
  </si>
  <si>
    <t>2021.09.15.159-00092</t>
  </si>
  <si>
    <t>Розетка переносная разб. К04 4 места</t>
  </si>
  <si>
    <t>2021.09.15.159-00093</t>
  </si>
  <si>
    <t>Вилка с з/к 10027 угловая</t>
  </si>
  <si>
    <t>2021.09.15.159-00094</t>
  </si>
  <si>
    <t>Вилка с з/к 10002 белая</t>
  </si>
  <si>
    <t>2021.09.15.159-00095</t>
  </si>
  <si>
    <t>Зажим винтовой ЗВИ-10 2,5-6мм2 12 пар</t>
  </si>
  <si>
    <t>2021.09.15.159-00096</t>
  </si>
  <si>
    <t>Зажим винтовой ЗВИ-20 4-10мм2 12 пар</t>
  </si>
  <si>
    <t>2021.09.15.159-00097</t>
  </si>
  <si>
    <t>Зажим винтовой  ЗВИ-30 6-16мм2 12 пар</t>
  </si>
  <si>
    <t>2021.09.15.159-00098</t>
  </si>
  <si>
    <t>Подрозетник СЗЕЗ пласт. Для устан. г/к (220шт.)</t>
  </si>
  <si>
    <t>2021.09.15.159-00099</t>
  </si>
  <si>
    <t>Коробка распред. о/п 70*70*40 (67030) (162шт)</t>
  </si>
  <si>
    <t>2021.09.15.159-00100</t>
  </si>
  <si>
    <t>2021.09.15.159-00101</t>
  </si>
  <si>
    <t xml:space="preserve">Авт.выкл. ВА 47-29 1Р 16А 4,5 кА х-кеа С </t>
  </si>
  <si>
    <t>2021.09.15.159-00102</t>
  </si>
  <si>
    <t>2021.09.15.159-00103</t>
  </si>
  <si>
    <t>Авт.выкл. ВА 47-29 2Р 40 4,5 кА х-кеа С</t>
  </si>
  <si>
    <t>2021.09.15.159-00104</t>
  </si>
  <si>
    <t>Авт.выкл. ВА 47-29 2Р 63А 4,5 кА х-кеа С</t>
  </si>
  <si>
    <t>2021.09.15.159-00105</t>
  </si>
  <si>
    <t>Дин-рейка 60см оцинкованная</t>
  </si>
  <si>
    <t>2021.09.15.159-00111</t>
  </si>
  <si>
    <t>Клемма розеточная (2*2,5мм2) 100 шт упаковка</t>
  </si>
  <si>
    <t>2021.09.15.159-00112</t>
  </si>
  <si>
    <t>Клемма розеточная (4*2,5мм2) 100шт упаковка</t>
  </si>
  <si>
    <t>2021.09.15.159-00113</t>
  </si>
  <si>
    <t>Хомут 4,0*300 нейлон белый (100шт)</t>
  </si>
  <si>
    <t>2021.09.15.159-00233</t>
  </si>
  <si>
    <t xml:space="preserve">Элемент питанияDuraccell AAA </t>
  </si>
  <si>
    <t>2021.09.15.159-00234</t>
  </si>
  <si>
    <t>Элемент питанияDuraccell AA</t>
  </si>
  <si>
    <t>2021.09.15.159-00300</t>
  </si>
  <si>
    <t>Сетевой фильтр Defender ES Black &lt;3м&gt; ( 5 розеток )</t>
  </si>
  <si>
    <t>Сетевой фильтр на 5 розеток</t>
  </si>
  <si>
    <t>Необходимость подключения несколько электроприборов.</t>
  </si>
  <si>
    <t>кабель шт №1</t>
  </si>
  <si>
    <t>Кабель отведений для электрокардиографа Fucuda Denshi FX, Япония</t>
  </si>
  <si>
    <t>шапочки шт №1</t>
  </si>
  <si>
    <t>шапочка для энцефалографа</t>
  </si>
  <si>
    <t>Кабель  отведений   для регистратора  носимого  "Кардиотехника - 04- 8" М</t>
  </si>
  <si>
    <t>электрод шт №1</t>
  </si>
  <si>
    <t>Электроды электроэнцефалографические хлорсеребряные ЭЭх-01 (ушной)</t>
  </si>
  <si>
    <t>комплекс шт  №1</t>
  </si>
  <si>
    <t>Электрод ЭЭГ мостиковый Нейрон - Спектр -3</t>
  </si>
  <si>
    <t>кабель пациента шт №1</t>
  </si>
  <si>
    <t>Кабель пациента регистратора комплекса холтеровского мониторирования "Шиллер" 6-ти жильный.</t>
  </si>
  <si>
    <t>кабель 1 шт №1</t>
  </si>
  <si>
    <t>Кабель для подключения ЭКГ электродов с выносным датчиком 10-ти электродный для КТ-07</t>
  </si>
  <si>
    <t>электрод упак №1</t>
  </si>
  <si>
    <t>Электроды многоразовые грудные для взрослых</t>
  </si>
  <si>
    <t>электрод шт №4</t>
  </si>
  <si>
    <t>Электрод для ЭКГ многоразовый на конечности взрослый шт №4</t>
  </si>
  <si>
    <t xml:space="preserve">кабель шт № </t>
  </si>
  <si>
    <t xml:space="preserve">Кабель  отведений  для  аппарата   Электрокардиограф  6- канальный  ЭКГ 10-06  Диксион </t>
  </si>
  <si>
    <t>скальпель шт №1</t>
  </si>
  <si>
    <t>Скальпель стер однор с пл ручк 10разм шт №1</t>
  </si>
  <si>
    <t>Скальпель стер однор с пл ручк 11разм шт №1</t>
  </si>
  <si>
    <t>Скальпель стер однор с пл ручк 23разм шт №1</t>
  </si>
  <si>
    <t>лезвия 23разм шт №1</t>
  </si>
  <si>
    <t>Лезвия для скальпеля хир однор 23разм шт №1</t>
  </si>
  <si>
    <t>лоток шт №1</t>
  </si>
  <si>
    <t>Лоток прямоугольный металлический 200х150х25 мм</t>
  </si>
  <si>
    <t>ножницы шт №1</t>
  </si>
  <si>
    <t>Ножницы остроконечные прямые 170мм</t>
  </si>
  <si>
    <t>Ножницы глазные вертикально изогнутые остроконечные 113мм шт №1</t>
  </si>
  <si>
    <t>Ножницы изогнутые с одним острым концом №1</t>
  </si>
  <si>
    <t>пинцет шт №1</t>
  </si>
  <si>
    <t>Пинцет анатомический прямой 200 мм №1</t>
  </si>
  <si>
    <t>Пинцет хирургический 140 мм №1</t>
  </si>
  <si>
    <t>Пинцет ушной штыковидный хирургический 140 мм №1</t>
  </si>
  <si>
    <t>рефлектор шт №1</t>
  </si>
  <si>
    <t>Рефлектор лобный</t>
  </si>
  <si>
    <t>инструмент шт №1</t>
  </si>
  <si>
    <t>Лоток почкообразный шт №1</t>
  </si>
  <si>
    <t>Лоток прямоугольный из нержавеющей стали</t>
  </si>
  <si>
    <t>Ножницы остроконечные вертикально-изогнутые,140мм для снятия швов</t>
  </si>
  <si>
    <t>зонд шт №1</t>
  </si>
  <si>
    <t>зонд хирургический  пуговчатый двухсторонний 145*1,5 №1</t>
  </si>
  <si>
    <t xml:space="preserve">инструмент шт № </t>
  </si>
  <si>
    <t>ложка по DAUBENSPECK, костная, размер 2,8мм, длина 200мм</t>
  </si>
  <si>
    <t>инструмент 1 шт №1</t>
  </si>
  <si>
    <t>Зонд носовой с навивкой</t>
  </si>
  <si>
    <t>ножницы 1 шт №1</t>
  </si>
  <si>
    <t>Ножницы глазные прямые шт №1</t>
  </si>
  <si>
    <t>Пинцет носовой штыкообразный 16,5 см</t>
  </si>
  <si>
    <t>тонометр упак №1</t>
  </si>
  <si>
    <t>Тонометр механ 01-1 Адьютор со стетоскопом упак №1</t>
  </si>
  <si>
    <t>термометр шт №1</t>
  </si>
  <si>
    <t>Термометр медиц. №1</t>
  </si>
  <si>
    <t>Тонометр механ BP AG1-10 профессионал (большая манжета) упак №1</t>
  </si>
  <si>
    <t>Термометр фармацевтич. №1</t>
  </si>
  <si>
    <t>гигрометр упак  №</t>
  </si>
  <si>
    <t>Гигрометры психометрические ВИТ-2, упак. №1</t>
  </si>
  <si>
    <t>глюкометр упак №1</t>
  </si>
  <si>
    <t>Глюкометр Контур ТС упак №1</t>
  </si>
  <si>
    <t>Глюкометр Контур плюс упак №1</t>
  </si>
  <si>
    <t>статин пак 1г №1</t>
  </si>
  <si>
    <t>Статин гемостатическая присыпка пак 1г №1</t>
  </si>
  <si>
    <t>шприц шт №1</t>
  </si>
  <si>
    <t>Шприц Жанэ 100-150мл многораз.  № 1</t>
  </si>
  <si>
    <t>аппарат медицинский шт №1</t>
  </si>
  <si>
    <t>Аппарат искусственной вентиляции легких типа Амбу</t>
  </si>
  <si>
    <t>Шприц Ш-14-5 для внутригортанных вливанийи промывания миндалин шт№1</t>
  </si>
  <si>
    <t>наконечник шт №1</t>
  </si>
  <si>
    <t>устройство шт №1</t>
  </si>
  <si>
    <t xml:space="preserve">кресло шт № </t>
  </si>
  <si>
    <t>Медицинское  кресло  врача  МКр MEBSTOM</t>
  </si>
  <si>
    <t>облучатель шт №1</t>
  </si>
  <si>
    <t>облучатель упак №1</t>
  </si>
  <si>
    <t>весы шт №1</t>
  </si>
  <si>
    <t>иное</t>
  </si>
  <si>
    <t>дозатор шт №1</t>
  </si>
  <si>
    <t>Дозатор локтевой для антисептика MDS-1000P  шт№1</t>
  </si>
  <si>
    <t xml:space="preserve">устройство шт № </t>
  </si>
  <si>
    <t>Венозный   постамент(для   проведения   УЗИ  сосудов)</t>
  </si>
  <si>
    <t xml:space="preserve">ширма шт № </t>
  </si>
  <si>
    <t>Ширма медицинская двухсекционная ШМ МСК-2302-01</t>
  </si>
  <si>
    <t>кресло 1 шт №1</t>
  </si>
  <si>
    <t>стол шт №1</t>
  </si>
  <si>
    <t>перчатки смотр нестер пара №1</t>
  </si>
  <si>
    <t>Перчатки смотр нестер латекс р L пара №1</t>
  </si>
  <si>
    <t>Перчатки смотр нестер латекс р M пара №1</t>
  </si>
  <si>
    <t>Перчатки смотр нестер неопудр нитрил р M пара №1</t>
  </si>
  <si>
    <t>Перчатки смотр нестер латекс р S пара №1</t>
  </si>
  <si>
    <t>Перчатки смотр нестер неопудр нитрил р S пара №1</t>
  </si>
  <si>
    <t>перчатки хирург стер пара №1</t>
  </si>
  <si>
    <t>Перчатки хирург стер анатом неопудр латекс р 7 пара №1</t>
  </si>
  <si>
    <t>Перчатки хирург стер анатом неопудр латекс р 8 пара №1</t>
  </si>
  <si>
    <t>марля 90см х 10м упак №1</t>
  </si>
  <si>
    <t>Марля 90см х 10м упак №1</t>
  </si>
  <si>
    <t>бинт нестерильный 7м х 14см упак №1</t>
  </si>
  <si>
    <t>Бинт нестерил 7м х 14см упак №1</t>
  </si>
  <si>
    <t>бинт нестерильный 5м х 10см упак №1</t>
  </si>
  <si>
    <t>Бинт нестерил 5м х 10см упак №1</t>
  </si>
  <si>
    <t>бинт стерильный 7м х 14см упак №1</t>
  </si>
  <si>
    <t>Бинт стерильный 7м х 14см упак №1</t>
  </si>
  <si>
    <t>бинт стерильный 5м х 10см упак №1</t>
  </si>
  <si>
    <t>Бинт стерильный 5м х 10см упак №1</t>
  </si>
  <si>
    <t>вата упак 250г №1</t>
  </si>
  <si>
    <t>Вата гигиеническая нестер упак 250г №1</t>
  </si>
  <si>
    <t>вата упак 50г №1</t>
  </si>
  <si>
    <t>Вата гигиеническая стер упак 50г №1</t>
  </si>
  <si>
    <t>Вата гигиеническая стер упак 250г №1</t>
  </si>
  <si>
    <t>вата упак 100г №1</t>
  </si>
  <si>
    <t>Вата гигиеническая стер упак 100г №1</t>
  </si>
  <si>
    <t>набор упак №1</t>
  </si>
  <si>
    <t>Набор гинекологический одноразовый стер универсал (салф,перчат,зеркало) р S упак №1</t>
  </si>
  <si>
    <t>Набор гинекологический одноразовый стер универсал (салф,перчат,зеркало) р M упак №1</t>
  </si>
  <si>
    <t>Набор оториноларингологический однор стер №1</t>
  </si>
  <si>
    <t>зонд урогенитальный шт №1</t>
  </si>
  <si>
    <t>Зонд урогенитальный универсальный стер тип D-1 цитощетка шт №1</t>
  </si>
  <si>
    <t>Зонд урогенитальный шпатель Эйра тип Е</t>
  </si>
  <si>
    <t>Зонд урогенитальный тип A стер универсальный шт №1</t>
  </si>
  <si>
    <t>система шт №1</t>
  </si>
  <si>
    <t>Устройство инфузионное для переливания растворов. Размер иглы 0,80 мм х 40 мм №1</t>
  </si>
  <si>
    <t>Устройство для переливания крови ПК-21-01</t>
  </si>
  <si>
    <t>Устройство для переливания крови, кровезаменителей и инфузионных растворов ПК 21-01 шт №1</t>
  </si>
  <si>
    <t>шприц 1мл шт №1</t>
  </si>
  <si>
    <t>Шприц 1мл 3-комп с иглой 0,45х12 №1</t>
  </si>
  <si>
    <t>Шприц 2мл 3-комп с иглой 0,63х32 шт №1</t>
  </si>
  <si>
    <t>шприц 5мл шт №1</t>
  </si>
  <si>
    <t>Шприц 5мл 3-комп с иглой 0,7х40 шт №1</t>
  </si>
  <si>
    <t>шприц 10мл шт №1</t>
  </si>
  <si>
    <t>Шприц 10мл 3-комп с иглой 0,8х40 шт №1</t>
  </si>
  <si>
    <t>шприц 20мл шт №1</t>
  </si>
  <si>
    <t>Шприц 20мл 3-комп с иглой 0,8х40 шт №1</t>
  </si>
  <si>
    <t>Шприц Жане 150 мл с наконечником "Луер-Лок" №1</t>
  </si>
  <si>
    <t>рентгенпленка дентальная 3,1см х 4,1см лист №100</t>
  </si>
  <si>
    <t>Рентгенпленка дентальная 3,1см х 4,1см лист №100</t>
  </si>
  <si>
    <t>пленка шт №100</t>
  </si>
  <si>
    <t>Рентген пленка AGFA DryStar DT 10.000 B 20 х 25 см № 100, принтер 5302 Plug and Play</t>
  </si>
  <si>
    <t>рентгенпленка упак №100</t>
  </si>
  <si>
    <t>Рентген пленка AGFA DryStar DT 10.000 B 35 х 43 см № 100, принтер 5302 Plug and Play</t>
  </si>
  <si>
    <t>фиксаж упак 0,5л №6</t>
  </si>
  <si>
    <t>Фиксаж для обработки медицинской рентгеновской пленки SFM M-F 6х0,5 л</t>
  </si>
  <si>
    <t>проявитель упак №6</t>
  </si>
  <si>
    <t>Проявитель для обработки медицинской рентгеновской пленки SFM M-F 6х0,5л</t>
  </si>
  <si>
    <t>рентгенпленка для сухой печати 25см х 30см лист №125</t>
  </si>
  <si>
    <t>Рентгенпленка для печати 25см х 30см лист №125</t>
  </si>
  <si>
    <t>бумага для ЭКГ упак №1</t>
  </si>
  <si>
    <t>Бумага диаграммная рулонная для медицинских регистрирующих приборов (110мм*20м)</t>
  </si>
  <si>
    <t xml:space="preserve">бумага для ЭКГ шт № </t>
  </si>
  <si>
    <t>Бумага диаграммная складывающаяся для медицинских регистрирующих приборов (110мм*140мм*142 листов)</t>
  </si>
  <si>
    <t>лента рулон №1</t>
  </si>
  <si>
    <t>Бумага Термо диаграмная для ЭКГ 110ммх20м упак №1</t>
  </si>
  <si>
    <t>Бумага диаграммная складывающаяся для медицинских регистрирующих приборов (210мм*280мм*215листов)</t>
  </si>
  <si>
    <t xml:space="preserve">электрод шт № </t>
  </si>
  <si>
    <t>Электрод одноразовый для Холтер ЭКГ №50</t>
  </si>
  <si>
    <t>бумага упак №1</t>
  </si>
  <si>
    <t>Бумага диаграммная складывающаяся для медицинских регистрирующих приборов (210мм*295мм*150листов)</t>
  </si>
  <si>
    <t>бумага рулон №1</t>
  </si>
  <si>
    <t>Бумага с термоактивным слоем 57х12х25м</t>
  </si>
  <si>
    <t>Лента регистрационная бумажная  с тепловой записью для ЭКГ в рулонах 63мм*30мм*18мм</t>
  </si>
  <si>
    <t>Бумага для ЭКГ 110х30 с сеткой</t>
  </si>
  <si>
    <t>салфетки шт №1</t>
  </si>
  <si>
    <t>Салфетки спиртовые 65х56 № 1</t>
  </si>
  <si>
    <t>салфетки упак №5</t>
  </si>
  <si>
    <t>Салфетки марлевые стерильные 5х5 см № 5</t>
  </si>
  <si>
    <t>салфетки упак №10</t>
  </si>
  <si>
    <t>Салфетки марлевые стерильные 10х10 см №10</t>
  </si>
  <si>
    <t>салфетки упак  №</t>
  </si>
  <si>
    <t>Салфетки марлевые стерильные 45 х 29 №5</t>
  </si>
  <si>
    <t>Салфетки марлевые стерильные 16х14 см №5</t>
  </si>
  <si>
    <t>Салфетка с нашатыр. спиртом № 1</t>
  </si>
  <si>
    <t>Салфетка кровоостанавливающая с феракрилом</t>
  </si>
  <si>
    <t>салфетки 45см х 45см шт №20</t>
  </si>
  <si>
    <t>Салфетка стерильная спанбонд 45х45 №1</t>
  </si>
  <si>
    <t>Лейкопластырь 1см х 500см шт №1</t>
  </si>
  <si>
    <t>Лейкопластырь катушка на тканевой основе 1 х 500 см № 1</t>
  </si>
  <si>
    <t>Лейкопластырь 2см х 500см шт №1</t>
  </si>
  <si>
    <t>Лейкопластырь катушка на тканевой основе 2 х 500 см № 1</t>
  </si>
  <si>
    <t>Лейкопластырь 3см х 500см шт №1</t>
  </si>
  <si>
    <t>Лейкопластырь катушка на тканевой основе 3 х 500 см № 1</t>
  </si>
  <si>
    <t>Лейкопластырь шт №1</t>
  </si>
  <si>
    <t>Лейкопластырь бактерицидный 6х10 № 1</t>
  </si>
  <si>
    <t>Лейкопластырь 2,5см х 7,2см шт №1</t>
  </si>
  <si>
    <t>Лейкопластырь 2,5см х 7,2см бактериц дышащий шт №1</t>
  </si>
  <si>
    <t>Лейкопластырь шт №250</t>
  </si>
  <si>
    <t>Лейкопластырь 1,6см х 4см постинъекционный шт №250</t>
  </si>
  <si>
    <t>повязка 7см х 5см шт №1</t>
  </si>
  <si>
    <t>Повязка послеопер адгезивная фиксир на нетканой основе с вискозной сорбционной подушечкой 7x 5 № 1</t>
  </si>
  <si>
    <t>повязка шт №1</t>
  </si>
  <si>
    <t>Повязка послеопер адгезивная фиксир на нетканой основе с вискозной сорбционной подушечкой 10 х 8 № 1</t>
  </si>
  <si>
    <t>повязка шт  №1</t>
  </si>
  <si>
    <t>Повязка на рану пластырного типа рулонная 15 х 1000 основа нетканая №1</t>
  </si>
  <si>
    <t>Повязка на рану пластырного типа рулонная 10 х 1000 основа нетканая №1</t>
  </si>
  <si>
    <t>повязка 6см х 1000см шт №1</t>
  </si>
  <si>
    <t>Повязка на рану пластырного типа рулонная 6 х 1000 основа нетканая №1</t>
  </si>
  <si>
    <t>повязка 10см х 15см шт №1</t>
  </si>
  <si>
    <t>Повязка на рану пластырного типа стерильная 10х15 с впит. подуш. основа нетканая №1</t>
  </si>
  <si>
    <t>Повязка на рану пластырного типа стер 25х10 с впит. подуш. основа нетканая №1</t>
  </si>
  <si>
    <t>пакет шт №1</t>
  </si>
  <si>
    <t>Пакет перевязочный первой помощи шт №1</t>
  </si>
  <si>
    <t>повязка 10х 20см шт №1</t>
  </si>
  <si>
    <t>Повязка на рану пластырного типа стер 20х10 с впит. подуш. основа нетканая №1</t>
  </si>
  <si>
    <t>простыни шт №1</t>
  </si>
  <si>
    <t>Простыни одноразовые хирургические нестерильные плотность 25 2000х140мм №1</t>
  </si>
  <si>
    <t>фартук шт №1</t>
  </si>
  <si>
    <t>Фартук медицинский ламинированный нестерильный №1</t>
  </si>
  <si>
    <t>халат шт №1</t>
  </si>
  <si>
    <t>Халат хирургический стер рукав на резинке длина 140 см №1</t>
  </si>
  <si>
    <t>Халат хирургический не стер рукав на резинке длина 140 см №1</t>
  </si>
  <si>
    <t>Шапочка медицинская одноразовая №1</t>
  </si>
  <si>
    <t>Простыни одноразовые хирургические нестерильные плотность 25 1400х700мм №1</t>
  </si>
  <si>
    <t>Простыни хирургические стерильные 600х900 №1</t>
  </si>
  <si>
    <t>маска шт №1</t>
  </si>
  <si>
    <t>Маска медиц на резинках шт №1</t>
  </si>
  <si>
    <t>гель упак 5кг №1</t>
  </si>
  <si>
    <t>Гель для УЗИ средней вязкости упак 5кг №1</t>
  </si>
  <si>
    <t>гель гель 250мл №1</t>
  </si>
  <si>
    <t>Гель для ЭКГ "Униагель"  250гр № 1</t>
  </si>
  <si>
    <t>мундштук 1 шт №1</t>
  </si>
  <si>
    <t>Мундштук картонный одноразовый для спирогрофии 25*65*0,7</t>
  </si>
  <si>
    <t>мундштук шт №1</t>
  </si>
  <si>
    <t>Мундштук картонный для ФВД 27х50х1</t>
  </si>
  <si>
    <t>шпатель шт №1</t>
  </si>
  <si>
    <t>Шпатель терапевтический деревянный стерильный № 100</t>
  </si>
  <si>
    <t>Шприц 150 мл однор. с длинным носиком №1</t>
  </si>
  <si>
    <t>Шприц однор. 1 мл с иглой U-100 29G (0,33х12,7 мм) №1</t>
  </si>
  <si>
    <t>Шприц 50мл 3-комп с иглой шт №1</t>
  </si>
  <si>
    <t>пакет упак №100</t>
  </si>
  <si>
    <t>Пакет для стерилизации самоклеющийся 115х245 №100</t>
  </si>
  <si>
    <t>Пакет для стерилизации самоклеющийся 130х250 №100</t>
  </si>
  <si>
    <t>Пакет для стерилизации самоклеющийся 150х250 №100</t>
  </si>
  <si>
    <t>пакет для стерилизации упак №100</t>
  </si>
  <si>
    <t>Пакет бумажный для стерилизации 250х400 № 100</t>
  </si>
  <si>
    <t>Пакет бумажный для стерилизации 300х390 № 100</t>
  </si>
  <si>
    <t>пакет упак №1</t>
  </si>
  <si>
    <t>Пакеты самозапечатывающиеся для паровой и газовой стерилизации DGM steriguard 130х250х100 №100</t>
  </si>
  <si>
    <t>пакет для стерилизации упак №200</t>
  </si>
  <si>
    <t>Пакеты для стерилизации комб 90х150 упак №200</t>
  </si>
  <si>
    <t>Пакет для стерилизации крафт самоклеящийся 200х350мм упак №100</t>
  </si>
  <si>
    <t>Пакеты для стерилизации СтериТ ПС-АЗ-1 (ВИНАР) 300*450, 100 шт/уп</t>
  </si>
  <si>
    <t>игла упак №1</t>
  </si>
  <si>
    <t>Игла для инъекций G16 №1</t>
  </si>
  <si>
    <t>катетер шт №1</t>
  </si>
  <si>
    <t>Катетер-бабочка 23G однораз шт №1</t>
  </si>
  <si>
    <t>игла шт №1</t>
  </si>
  <si>
    <t>канюля шт №1</t>
  </si>
  <si>
    <t>Канюля Мини Спайк для забора медикаментов №1</t>
  </si>
  <si>
    <t>Катетер для периферических вен G 14 №1</t>
  </si>
  <si>
    <t>Катетер для периферических вен G 20 №1</t>
  </si>
  <si>
    <t>катетер упак №1</t>
  </si>
  <si>
    <t>Катетер урогенитальный женский СH14 №1</t>
  </si>
  <si>
    <t>Катетер урогенитальный женский СH16 №1</t>
  </si>
  <si>
    <t>Катетер Нелатона урологический СН14 шт №1</t>
  </si>
  <si>
    <t>катетер шт  №1</t>
  </si>
  <si>
    <t>Катетер для периф.вен 16G</t>
  </si>
  <si>
    <t>Катетер для периф.вен 18G</t>
  </si>
  <si>
    <t>викрил упак №1</t>
  </si>
  <si>
    <t>Викрил 75см фиолет М2 (3/0) игла кол 20мм 1/2 W9114 упак №1</t>
  </si>
  <si>
    <t>Викрил 75см фиолет М1 (5/0) игла кол 17мм 1/2 W9105 упак №1</t>
  </si>
  <si>
    <t>Викрил 75см фиолет М3 (2/0) игла кол 31мм W9136 упак №1</t>
  </si>
  <si>
    <t>викрил упак №12</t>
  </si>
  <si>
    <t>W9150 Викрил 3/0, 75см,фиолет.Кол. 45мм 1/2 №12</t>
  </si>
  <si>
    <t>нить упак №1</t>
  </si>
  <si>
    <t>Нить капроновая полиамид плетен 150см полим упак р 4 (1) упак №1</t>
  </si>
  <si>
    <t>нить упак  №</t>
  </si>
  <si>
    <t>Шовный материал G404c плетеный фиолет. М1,5 (4/0) 75см</t>
  </si>
  <si>
    <t>презервативы шт №1</t>
  </si>
  <si>
    <t>Презервативы для УЗИ шт №1</t>
  </si>
  <si>
    <t>воздуховод шт №1</t>
  </si>
  <si>
    <t>Воздуховод орофарингеальный №1</t>
  </si>
  <si>
    <t>жгут шт №1</t>
  </si>
  <si>
    <t>Жгут венозный взрослый 400х25х10мм шт №1</t>
  </si>
  <si>
    <t>зонд шт  №1</t>
  </si>
  <si>
    <t>Зонд желудочный 35СН 100 см одноразовый стерильный</t>
  </si>
  <si>
    <t>напальчник шт №100</t>
  </si>
  <si>
    <t>Напальчник латексный шт №100</t>
  </si>
  <si>
    <t>грелка упак №1</t>
  </si>
  <si>
    <t>Грелка Матрасик упак №1</t>
  </si>
  <si>
    <t>клеенка упак №1</t>
  </si>
  <si>
    <t>Клеенка подкладная на тканевой основе 2,0х1,4 №1</t>
  </si>
  <si>
    <t>Катетер назальный Ямик 3 шт №1</t>
  </si>
  <si>
    <t>дренаж шт №1</t>
  </si>
  <si>
    <t>Трубка медиц. полимер. одноканальная ТПМ- х 6/8 - 1м</t>
  </si>
  <si>
    <t>Жгут кровоостанавливающий Эсмарха шт №1</t>
  </si>
  <si>
    <t>спринцовка упак №1</t>
  </si>
  <si>
    <t>Спринцовка ПВХ Б №7 с тверд наконечн упак №1</t>
  </si>
  <si>
    <t xml:space="preserve">аппликатор шт № </t>
  </si>
  <si>
    <t xml:space="preserve">Аппликатор для аппарата "тонзиллор-ММ" НПО "Метромед" </t>
  </si>
  <si>
    <t>трубка набор №1</t>
  </si>
  <si>
    <t>эндотрахеальная трубка Комбитьюб</t>
  </si>
  <si>
    <t xml:space="preserve">Устройство для дренирования ран 250 мл (гармошка)
</t>
  </si>
  <si>
    <t>ванночка шт №1</t>
  </si>
  <si>
    <t>Ванночка глазная полимерная шт №1</t>
  </si>
  <si>
    <t>Пакет гипотермический охлаждающий шт №1</t>
  </si>
  <si>
    <t>Повязка противоожоговая №1</t>
  </si>
  <si>
    <t>Набор салфеток Активтекс ожоговый комплект упак №1</t>
  </si>
  <si>
    <t>губка гемостатическая шт №1</t>
  </si>
  <si>
    <t xml:space="preserve">Губка коллагеновая кровоостанавливающая рассасыв 50х50мм шт №1      </t>
  </si>
  <si>
    <t xml:space="preserve">Губка коллагеновая кровоостанавливающая рассасыв 50х50мм шт №1   </t>
  </si>
  <si>
    <t xml:space="preserve">Губка коллагеновая кровоостанавливающая рассасыв 90х90мм шт №1      </t>
  </si>
  <si>
    <t xml:space="preserve">Губка коллагеновая кровоостанавливающая рассасыв 90х90мм шт №1  </t>
  </si>
  <si>
    <t>бинт эластичный трубчатый 0,3м упак №1</t>
  </si>
  <si>
    <t>Бинт эластичный сетчатый трубчатый нестер №1 упак №1</t>
  </si>
  <si>
    <t>Бинт эластичный сетчатый трубчатый нестер №3 упак №1</t>
  </si>
  <si>
    <t>бинт эластичный трубчатый упак №1</t>
  </si>
  <si>
    <t>Бинт эластичный сетчатый трубчатый нестер №6 упак №1</t>
  </si>
  <si>
    <t>бинт гипсовый шт №1</t>
  </si>
  <si>
    <t>Бинт гипсовый 3м х 10см №1</t>
  </si>
  <si>
    <t>Бинт гипсовый 3м х 15см №1</t>
  </si>
  <si>
    <t>облучатель шт №80</t>
  </si>
  <si>
    <t>Световоды стер. ОВК № 80</t>
  </si>
  <si>
    <t>световод шт №1</t>
  </si>
  <si>
    <t>СВЕТОВОД ОДНОРАЗОВЫЙ ДЛЯ В/В ОБЛУЧЕНИЯ КРОВИ КИВЛ-01 К АППАРАТАМ ЛАЗЕРНЫМ ТЕРАПЕВТИЧЕСКИМ №1</t>
  </si>
  <si>
    <t>воротник упак №1</t>
  </si>
  <si>
    <t>Воротник-шина ТВ-003 для взрослых пенополиуритановый 8см упак №1</t>
  </si>
  <si>
    <t>Воротник-шина ТВ-002.2 для детей легкой фиксации 8см упак №1</t>
  </si>
  <si>
    <t>шина шт  №1</t>
  </si>
  <si>
    <t>Шина транспортная ШТИвн-02-Медплант Взрослая «нога»</t>
  </si>
  <si>
    <t>шина шт №1</t>
  </si>
  <si>
    <t>Шина транспортная я ШТИвр-02-Медплант Взрослая «рука»</t>
  </si>
  <si>
    <t>Шина транспортная  детская "нога"</t>
  </si>
  <si>
    <t>Шина транспортная детская «рука»</t>
  </si>
  <si>
    <t>Набор белья однор. стер №1</t>
  </si>
  <si>
    <t>бандаж упак №1</t>
  </si>
  <si>
    <t>Бандаж Orlett Coolmax на плечевой сустав эластичный арт MS-105 (M) упак №1</t>
  </si>
  <si>
    <t>покрытие шт  №1</t>
  </si>
  <si>
    <t>Покрывало спасательное 160 х 210 см №1</t>
  </si>
  <si>
    <t>комплект упак №1</t>
  </si>
  <si>
    <t>Комплект одежды хирурга стерильный КОХ-1 (халат, маска, бахилы, колпак)</t>
  </si>
  <si>
    <t>тупфер шт №1</t>
  </si>
  <si>
    <t>Тупфер для взятия мазков на исследование биоматериала в пробирке № 100</t>
  </si>
  <si>
    <t>азопирам жидкость 100мл №1</t>
  </si>
  <si>
    <t>Азопирам набор реагентов для контроля качества предстерилизационной очистки ИМН 200 мл</t>
  </si>
  <si>
    <t>набор шт №1</t>
  </si>
  <si>
    <t>Набор для минитрахеостомии одноразовый №1</t>
  </si>
  <si>
    <t>зеркало шт №1</t>
  </si>
  <si>
    <t>Зеркало гортанное одноразовое</t>
  </si>
  <si>
    <t>держатель шт  №1</t>
  </si>
  <si>
    <t>Языкодержатель для взрослых 170 мм № 1</t>
  </si>
  <si>
    <t>Зеркало гортанное одноразовое стерильное диаметр 22мм №1</t>
  </si>
  <si>
    <t>воронка шт №1</t>
  </si>
  <si>
    <t>Воронка однораз. Ф 4,00 мм Е-28903</t>
  </si>
  <si>
    <t>загубник шт №1</t>
  </si>
  <si>
    <t>Загубник с фиксатором одноразовый</t>
  </si>
  <si>
    <t>Зонд урогенитальный однор. стерильный пайпель 1 шт</t>
  </si>
  <si>
    <t>пипетка шт №1</t>
  </si>
  <si>
    <t>Пипетка глазная в футляре шт №1</t>
  </si>
  <si>
    <t>ланцет упак №25</t>
  </si>
  <si>
    <t>Ланцет к глюкометру «Сателлит плюс» № 25</t>
  </si>
  <si>
    <t>ланцет шт №50</t>
  </si>
  <si>
    <t>тест шт №25</t>
  </si>
  <si>
    <t>Тест-полоски Сателлит шт №25</t>
  </si>
  <si>
    <t>тест шт №50</t>
  </si>
  <si>
    <t>Тест-полоски CareSens шт №50</t>
  </si>
  <si>
    <t>кинезио тейп упак №1</t>
  </si>
  <si>
    <t>EPOS RAYON 5 см*5 м (тёмно-синий) № 1</t>
  </si>
  <si>
    <t>EPOS TAPE 5 см*31,5 м (черный) № 1</t>
  </si>
  <si>
    <t>емкость шт №1</t>
  </si>
  <si>
    <t>Емкость-контейнер для сбора остр инстр кл Б 0,25л шт №1</t>
  </si>
  <si>
    <t>Устройства для отсоединения загрязненных игл от шприцев, позволяющие снизить риск инфицирования медицинских работников. Емкость для сбора острого инструментария имеет дополнительную плотно закрывающеюся крышку красного цвета предотвращающую аэрозольную контаминацию окружающей среды, что гарантирует полную герметичность при транспортировке._x000D_
Характеристики контейнера для медицинских отходов :_x000D_
- овальный корпус желтого цвета;_x000D_
- высота 4,5 см, ширина верхней части 5.5 см, нижней части 4,5 см, толщина стенки 2 мм;_x000D_
- откидная крышка красного цвета, одной стороной закрепленная на корпусе, имеет копьевидный запорный механизм одно10 см;</t>
  </si>
  <si>
    <t>Емкость-контейнер для сбора остр инстр кл Б 0,5л шт №1</t>
  </si>
  <si>
    <t>Устройства для отсоединения загрязненных игл от шприцев, позволяющие снизить риск инфицирования медицинских работников. Емкость для сбора острого инструментария имеет дополнительную плотно закрывающеюся крышку красного цвета предотвращающую аэрозольную контаминацию окружающей среды, что гарантирует полную герметичность при транспортировке._x000D_
Характеристики контейнера для медицинских отходов :_x000D_
- овальный корпус желтого цвета;_x000D_
- высота 8,5 см, ширина верхней части 12.8 см, нижней части 8,6 см, толщина стенки 2 мм;_x000D_
- откидная крышка красного цвета, одной стороной закрепленная на корпусе, имеет копьевидный запорный механизм одно10 см</t>
  </si>
  <si>
    <t>Емкость-контейнер для сбора остр инстр кл Б 1л шт №1</t>
  </si>
  <si>
    <t>Устройства для отсоединения загрязненных игл от шприцев, позволяющие снизить риск инфицирования медицинских работников. Емкость для сбора острого инструментария имеет дополнительную плотно закрывающеюся крышку красного цвета предотвращающую аэрозольную контаминацию окружающей среды, что гарантирует полную герметичность при транспортировке._x000D_
Характеристики контейнера для медицинских отходов :_x000D_
- овальный корпус желтого цвета;_x000D_
- высота 27 см, ширина верхней части 11 см, нижней части 9 см, толщина стенки 2 мм;_x000D_
- откидная крышка красного цвета, одной стороной закрепленная на корпусе, имеет копьевидный запорный механизм одно10 см;</t>
  </si>
  <si>
    <t>Емкость-контейнер для сбора остр инстр кл Б 3л шт №1</t>
  </si>
  <si>
    <t>Устройства для отсоединения загрязненных игл от шприцев, позволяющие снизить риск инфицирования медицинских работников. Емкость для сбора острого инструментария имеет дополнительную плотно закрывающеюся крышку красного цвета предотвращающую аэрозольную контаминацию окружающей среды, что гарантирует полную герметичность при транспортировке._x000D_
Характеристики контейнера для медицинских отходов :_x000D_
- овальный корпус желтого цвета;_x000D_
- высота 14 см, ширина верхней части 19,5 см, нижней части 17 см, толщина стенки 2 мм;_x000D_
- откидная крышка красного цвета, одной стороной закрепленная на корпусе, имеет копьевидный запорный механизм одно10 см</t>
  </si>
  <si>
    <t>индикатор воздушной стерилизации упак №1</t>
  </si>
  <si>
    <t>Индикатор воздушной стерилизации Стериконт-В-180/60-02 на 1000тестов упак №1</t>
  </si>
  <si>
    <t>Индикатор  хтмический для контроля процессов воздушной стерилизации, интегрирующий "Стеримаг -5 В"160С-200С(все режимы) (1000шт)</t>
  </si>
  <si>
    <t>Индикатор  хтмический для контроля процессов воздушной стерилизации "Стеримаг -5 В"160С-200С(все режимы) (1000шт.)</t>
  </si>
  <si>
    <t>Индикатор  хтмический для контроля процессов воздушной стерилизации "Стеримаг -5 В"160С-200С(все режимы) (1000шт)</t>
  </si>
  <si>
    <t>индикатор паровой стерилизации упак №1</t>
  </si>
  <si>
    <t>Индикатор паровой стерилизации Стеритест-П-120/45-02 на 1000тестов упак №1</t>
  </si>
  <si>
    <t>индикатор паровой стерилизации упак  №</t>
  </si>
  <si>
    <t>Индикатор паровой стерилизации Стериконт-П-132/20-01-1 на 1000тестов упак №1</t>
  </si>
  <si>
    <t xml:space="preserve">Емкость для  хранения термометров </t>
  </si>
  <si>
    <t xml:space="preserve">"Специальные материалы, называемые медицинским пластиком, не вступают в реакции с любыми растворами;
такие емкости не оказывают влияния на обрабатываемые инструменты;
перфорированная внутренняя полость исключает контакт с дезинфицирующими жидкостями;"_x000D_
</t>
  </si>
  <si>
    <t>Емкость ЕДПО-10Д-01 шт №1</t>
  </si>
  <si>
    <t xml:space="preserve">Емкость для дезинфекции объем 10л,"Специальные материалы, называемые медицинским пластиком, не вступают в реакции с любыми растворами;
такие емкости не оказывают влияния на обрабатываемые инструменты;
перфорированная внутренняя полость исключает контакт с дезинфицирующими жидкостями;"_x000D_
_x000D_
</t>
  </si>
  <si>
    <t>Емкость-контейнер ЕДПО-5-01 шт №1</t>
  </si>
  <si>
    <t xml:space="preserve">Емкость для дезинфекции объем 5л,"Специальные материалы, называемые медицинским пластиком, не вступают в реакции с любыми растворами;
такие емкости не оказывают влияния на обрабатываемые инструменты;
перфорированная внутренняя полость исключает контакт с дезинфицирующими жидкостями;"_x000D_
_x000D_
</t>
  </si>
  <si>
    <t>Емкость ЕДПО-3-01 шт №1</t>
  </si>
  <si>
    <t xml:space="preserve">Емкость для дезинфекции объем 3 л,"Специальные материалы, называемые медицинским пластиком, не вступают в реакции с любыми растворами;
такие емкости не оказывают влияния на обрабатываемые инструменты;
перфорированная внутренняя полость исключает контакт с дезинфицирующими жидкостями;"_x000D_
_x000D_
</t>
  </si>
  <si>
    <t>Емкость ЕДПО-1-01 шт №1</t>
  </si>
  <si>
    <t xml:space="preserve">Емкость для дезинфекции объем 1л,"Специальные материалы, называемые медицинским пластиком, не вступают в реакции с любыми растворами;
такие емкости не оказывают влияния на обрабатываемые инструменты;
перфорированная внутренняя полость исключает контакт с дезинфицирующими жидкостями;"_x000D_
_x000D_
</t>
  </si>
  <si>
    <t>коробка шт №1</t>
  </si>
  <si>
    <t>Коробка стерилизационная КСК №3 (КСКФ-3) шт №1</t>
  </si>
  <si>
    <t xml:space="preserve">"Коробка стерилизационная КФ (биксы медицинские с фильтром) в своей конструкции не предусматривает любые резиновые уплотнители, т. к применяется специальная технология прокатки листового металла, а также имеет на основании корпуса 3 металлические ножки которые обеспечивают гарантированный зазор для прохода пара при установке коробок в стерилизаторе .
"_x000D_
</t>
  </si>
  <si>
    <t>Коробка стерилизационная КСК №6 (КСКФ-6) шт №1</t>
  </si>
  <si>
    <t>Коробка стерилизационная КСК №9 (КСКФ-9) шт №1</t>
  </si>
  <si>
    <t>Коробка стерилизационная КСК №12 (КСКФ-12) шт №1</t>
  </si>
  <si>
    <t>Коробка стерилизационная КСФКФ с фильтром 18л шт №1</t>
  </si>
  <si>
    <t>фильтр упак №2</t>
  </si>
  <si>
    <t xml:space="preserve">Комплект фильтров к КСКФ-3 </t>
  </si>
  <si>
    <t xml:space="preserve">"Состав ткани 100% х/б
Температура 90 ТС
Воздухонипроницаемость не более 60,0 дм куб./м кв.с
Водонипроницаемость не более 1,0 л/м кв. с"_x000D_
</t>
  </si>
  <si>
    <t>Комплект фильтров к КСКФ-6</t>
  </si>
  <si>
    <t xml:space="preserve">Комплект фильтров к КСКФ-9 </t>
  </si>
  <si>
    <t>Комплект фильтров к КСКФ-12</t>
  </si>
  <si>
    <t>фильтр шт №1</t>
  </si>
  <si>
    <t>Фильтры для КСКФ круглые (автокл) КСКФ - 18</t>
  </si>
  <si>
    <t xml:space="preserve">фильтр шт № </t>
  </si>
  <si>
    <t>Фильтры на облучатель бактерицидный "Дезар - 3" (комплект 12 шт)</t>
  </si>
  <si>
    <t xml:space="preserve">"Фильтры изготовлены из нетканого, экологически чистого белого фильтрующего материала высокого качества из синтетических, неломающихся волокон, обеспечивающего фильтрацию частиц размером более 10 мкм.
"_x000D_
</t>
  </si>
  <si>
    <t>ванночка шт  №1</t>
  </si>
  <si>
    <t>Ванночка РР для окрашивания предм.стекол 20 гнезд + штатив</t>
  </si>
  <si>
    <t xml:space="preserve">Ванночка ТРХ 81х101х86,5мм для окраски предметных стекол в комплекте с двумя крышками и штативом для 20 предметных стекол._x000D_
</t>
  </si>
  <si>
    <t>бумага упак  №</t>
  </si>
  <si>
    <t xml:space="preserve">коробка шт № </t>
  </si>
  <si>
    <t>Бокс пластиковый для стекол предметных (100 стекол) артикул Р-100</t>
  </si>
  <si>
    <t xml:space="preserve"> Бокс пластиковый для стекол предметных (50шт) артикул Р-100 _x000D_
</t>
  </si>
  <si>
    <t xml:space="preserve">пульсоксиметр шт № </t>
  </si>
  <si>
    <t>Пульсометр к АСПО</t>
  </si>
  <si>
    <t xml:space="preserve">Пульсоксиметр_x000D_
</t>
  </si>
  <si>
    <t>Ростомер РП для измерения роста 
взр. и детей старше одного года</t>
  </si>
  <si>
    <t xml:space="preserve">Ростомер  предназначен для измерения роста человека в поликлиниках, больницах, санаториях, диспансерах, саунах, массажных кабинетах и др. Состоит из стойки, платформы, бегунка с фиксатором </t>
  </si>
  <si>
    <t xml:space="preserve">штатив шт № </t>
  </si>
  <si>
    <t>Стойки для систем ШВ-01-МСК</t>
  </si>
  <si>
    <t>Предназначен для размещения флаконов и одноразовых систем с лекарственными растворами, используемыми при проведении лечебных процедур_x000D_
Пятиопорный, металлический, без колёс</t>
  </si>
  <si>
    <t>костыль пара №1</t>
  </si>
  <si>
    <t>Костыли для взрослых тип 01-К 150-190см пара №1</t>
  </si>
  <si>
    <t>подушка 40л шт №1</t>
  </si>
  <si>
    <t>Подушка кислородная 40л шт №1</t>
  </si>
  <si>
    <t xml:space="preserve">"В основе прорезиненная ткань
Гарантированное качество плотности подушки
Кислород хранится в течение 7-10 дней
Необходимо строго соблюдать правила эксплуатации
Объем подушки 40 литров
"_x000D_
</t>
  </si>
  <si>
    <t>контейнер шт №1</t>
  </si>
  <si>
    <t>Укладка-контейнер УКП - "КРОНТ"</t>
  </si>
  <si>
    <t xml:space="preserve">Укладка - контейнер  для  транспортировки   биологического  материала   в  пробирках и флаконах  УКП - 01  "Кронт"   350х225х270 мм, обеспечивает санитарно-эпидемиологическую безопасность при транспортировке биологического материала внутри помещений и между отдельными корпусами в ЛПУ, на станциях переливания крови, СЭС и т.д., гарантируя сохранность биологического материала от воздействия внешних факторов._x000D_
_x000D_
</t>
  </si>
  <si>
    <t>стул шт №1</t>
  </si>
  <si>
    <t xml:space="preserve">Стул медицинский винтовой </t>
  </si>
  <si>
    <t xml:space="preserve">Стул медицинский  лабораторный  со  спинкой  на  колезах_x000D_
</t>
  </si>
  <si>
    <t>прибор шт №1</t>
  </si>
  <si>
    <t>Секундомер СОСпр-2а-3-000 механический кнопочный</t>
  </si>
  <si>
    <t xml:space="preserve">чехол шт № </t>
  </si>
  <si>
    <t>Чехлы на подушки клеенчатыя (плащевые) размер 60х60</t>
  </si>
  <si>
    <t xml:space="preserve"> Чехол  на молнии , устойчив к истиранию и воздействию дезинфицирующих средств ._x000D_
</t>
  </si>
  <si>
    <t>загубник шт №2</t>
  </si>
  <si>
    <t>Загубник многораз эндоскопический автоклавируемый шт №2</t>
  </si>
  <si>
    <t>Загубники  предназначены для защиты гибких эндоскопов от случайного прокусывания (рефлекторного сжатия зубов) тубуса пациентом при проведении эндоскопического исследования верхних отделов ЖКТ или дыхтельных путей.</t>
  </si>
  <si>
    <t>лампа шт №1</t>
  </si>
  <si>
    <t>Лампа  - лупа  напольная  с  подсветкой  ММ-5 -127 Ш-4 (LED-D) тип-1</t>
  </si>
  <si>
    <t xml:space="preserve">Использование лампы-лупы ММ-5-127-Ш4 (LED-D) тип 1 необходимо для работы широкого круга специалистов. В их работе требуется повышенное внимание к мелким деталям, для чего и нужна лампа с хорошей лупой. . Материалом для линзы служит качественное стекло. Ее диаметр составляет 127 мм, а степень увеличения – пять диоптрий. Дополнительно имеется встроенное освещение, состоящее из шестидесяти небольших лампочек. Их свет позволит хорошо рассматривать предметы при помощи лупы, не утомляя зрение, не искажая цветов предметов. Работает оборудование от стандартного напряжения в сети, адаптер не требуется._x000D_
</t>
  </si>
  <si>
    <t xml:space="preserve">Фильтр электростатический  VT-150-1200мл для  эвакуатора  дыма   ООО "Медси" на  аппарат  лазерный  Лахта - Милон </t>
  </si>
  <si>
    <t xml:space="preserve">Электростатический     фильтр   обеспечивает   чистоту воздушной среды при выполнении технологических процессов на предприятиях и удаление вредных примесей из нее в быту ._x000D_
</t>
  </si>
  <si>
    <t>Фильтр  воздушный  для   отсасывателя   медицинского   хирургического   Армед  по  ТУ- 32.50.50-023-е-д1339  1002-2017</t>
  </si>
  <si>
    <t xml:space="preserve">Отсасыватель хирургический электрический "Armed"  предназначен для отсасывания крови, гноя и различных жидкостей, частиц тканей и газов из операционных ран и других полостей во время и после операций._x000D_
</t>
  </si>
  <si>
    <t>щетка шт №1</t>
  </si>
  <si>
    <t>Щетка  для  очистки   эндоскопов  BW 20T</t>
  </si>
  <si>
    <t xml:space="preserve">Служит для очистки инструментальных каналов гибких эндоскопов для диаметров 2,0мм; 2,8мм; 3,7мм.Имеют   рабочую   часть   с  одной   стороны ._x000D_
</t>
  </si>
  <si>
    <t>рентгенпленка упак №1</t>
  </si>
  <si>
    <t>Пленка рентгеновская 25*30 (125 листов)</t>
  </si>
  <si>
    <t>паста упак 45г №1</t>
  </si>
  <si>
    <t>ГРИНАЗОЛЬ 4,5ГР</t>
  </si>
  <si>
    <t>стоматологический материал 3г шт №1</t>
  </si>
  <si>
    <t>Девит С - паста безмыщьяковистая для девитализации пульпы 3-5дн 3г</t>
  </si>
  <si>
    <t>стоматологический материал упак №2</t>
  </si>
  <si>
    <t>Ionoseal (Ионосил) - световой стеклоиономерный прокладочный цемент 2тюб*4 г , Voco, Германия</t>
  </si>
  <si>
    <t>стоматологический материал гель 3,5мл №5</t>
  </si>
  <si>
    <t>Травекс-37/10-гель д/травления эмали 3,5мл.</t>
  </si>
  <si>
    <t>стоматологический материал шт 3,5мл №2</t>
  </si>
  <si>
    <t>Прайм-энд бонд 3,5мл.</t>
  </si>
  <si>
    <t xml:space="preserve">стоматологический материал шт № </t>
  </si>
  <si>
    <t>AH Plus - материал для пломбирования каналов 4+4мл</t>
  </si>
  <si>
    <t>композит упак №1</t>
  </si>
  <si>
    <t>Харизма Опал мастер Кит набор(10шпрх4гр)</t>
  </si>
  <si>
    <t>паста суперполиш 45гр</t>
  </si>
  <si>
    <t>стоматологический материал шт №1</t>
  </si>
  <si>
    <t>паста клинполиш 50гр</t>
  </si>
  <si>
    <t>стоматологический материал набор №1</t>
  </si>
  <si>
    <t>эндометазон упак №1</t>
  </si>
  <si>
    <t>Эндометазон ивори 14г паста 10мл №1</t>
  </si>
  <si>
    <t>дентин паста 50г №1</t>
  </si>
  <si>
    <t>Дентин паста 50г №1</t>
  </si>
  <si>
    <t>Дентин-паста 50гр.</t>
  </si>
  <si>
    <t>воск упак 500г №1</t>
  </si>
  <si>
    <t>Воск Беловакс зуботехнический (пластины) упак 500г №1</t>
  </si>
  <si>
    <t>Гипс упак 25кг №1</t>
  </si>
  <si>
    <t>Гипс медицинский упак 25кг №1</t>
  </si>
  <si>
    <t>стоматологический материал упак 500г №1</t>
  </si>
  <si>
    <t>Гидрогум , 500гр/уп</t>
  </si>
  <si>
    <t>Гидрогум 5(453гр)</t>
  </si>
  <si>
    <t>паста упак 50г №1</t>
  </si>
  <si>
    <t>Паста Полисет упак 50г №1</t>
  </si>
  <si>
    <t>средство упак  №</t>
  </si>
  <si>
    <t>спидекс(набор)</t>
  </si>
  <si>
    <t>стоматологический материал упак №1</t>
  </si>
  <si>
    <t>Фуджи 1 (стекл. цем. д/фикс) (пор-к 35г+жид-ть 20мл)</t>
  </si>
  <si>
    <t>фуджи 1</t>
  </si>
  <si>
    <t>Фуджи IX - стекл. пломб. цемент</t>
  </si>
  <si>
    <t>фуджи IX</t>
  </si>
  <si>
    <t>стоматологический материал 14г паста 10мл №1</t>
  </si>
  <si>
    <t>стоматологический материал 5г упак №1</t>
  </si>
  <si>
    <t>Кальсепт Омега</t>
  </si>
  <si>
    <t>Арси-преп (1 шпр. х 9гр.)</t>
  </si>
  <si>
    <t>Р.СИ-Преп 9гр.</t>
  </si>
  <si>
    <t>цемент 14г упак №1</t>
  </si>
  <si>
    <t>Цемент Тиэдент 14г упак №1</t>
  </si>
  <si>
    <t>Тиэдент</t>
  </si>
  <si>
    <t>альвостаз упак №30</t>
  </si>
  <si>
    <t>Альвостаз губка 30шт упак №1</t>
  </si>
  <si>
    <t>аппликатор упак №100</t>
  </si>
  <si>
    <t>микробраш сверхмалые(100шт)</t>
  </si>
  <si>
    <t>пластины шт №100</t>
  </si>
  <si>
    <t>пластины сепарационные лавсановые (100 шт)</t>
  </si>
  <si>
    <t>пластины сепарац.лавсановые-100шт</t>
  </si>
  <si>
    <t>головка шт №1</t>
  </si>
  <si>
    <t>Головка полировочная шт №1</t>
  </si>
  <si>
    <t>наконечник шт №100</t>
  </si>
  <si>
    <t>Наконечник для слюноотсоса шт №100</t>
  </si>
  <si>
    <t>бор шт №1</t>
  </si>
  <si>
    <t>Бор алмазный для турбинного наконечника в ассортименте</t>
  </si>
  <si>
    <t>бор твс шаровид.№16-5шт.д/углов.наконеч.</t>
  </si>
  <si>
    <t>салфетки упак №500</t>
  </si>
  <si>
    <t>салфетки кристи -500шт в упак</t>
  </si>
  <si>
    <t>материал шт №1</t>
  </si>
  <si>
    <t>бумага артикуляц.(синяя)в упак.300шт</t>
  </si>
  <si>
    <t>фильцы конусообраз.1 единица</t>
  </si>
  <si>
    <t>зубы упак №1</t>
  </si>
  <si>
    <t xml:space="preserve">Гарнитуры в бобинах (20х28шт), Сывлах, акриловые, размер 23,26,25,24. Цвет С2, А3 </t>
  </si>
  <si>
    <t>фреза шт №1</t>
  </si>
  <si>
    <t>Фреза твердосплавная зуботехническая шт №1</t>
  </si>
  <si>
    <t>Щетка - пушок</t>
  </si>
  <si>
    <t>щетка пушок</t>
  </si>
  <si>
    <t>щетка двухрядная</t>
  </si>
  <si>
    <t>игла карпульная шт №100</t>
  </si>
  <si>
    <t>Игла к карпульному шприцу (100шт)</t>
  </si>
  <si>
    <t>иглы карпульные 27G,30G-100 шт в упак.</t>
  </si>
  <si>
    <t>штифт шт №120</t>
  </si>
  <si>
    <t>штифты гуттаперчевые №20,25,30-в упак.120штук</t>
  </si>
  <si>
    <t>штифт упак №1</t>
  </si>
  <si>
    <t>штифты бумажные 0,04 №20,25-в упак.100штук</t>
  </si>
  <si>
    <t>стоматологический материал упак №60</t>
  </si>
  <si>
    <t>штифты гуттаперчевые 0,04№20,25,30-в упак.60штук</t>
  </si>
  <si>
    <t>стоматологические инструменты упак  №</t>
  </si>
  <si>
    <t>протейперыд/эндомотора.Набор 6шт.</t>
  </si>
  <si>
    <t xml:space="preserve">стоматологические инструменты шт № </t>
  </si>
  <si>
    <t>спрей упак №1</t>
  </si>
  <si>
    <t>смазочный спрей 650мл.</t>
  </si>
  <si>
    <t>стоматологический материал шприц №1</t>
  </si>
  <si>
    <t>Метапаста (шприц 2,2гр.)</t>
  </si>
  <si>
    <t>метапаста 2,2гр</t>
  </si>
  <si>
    <t>виэдент упак №1</t>
  </si>
  <si>
    <t>Виэдент упак №1</t>
  </si>
  <si>
    <t>стоматологические инструменты упак №1</t>
  </si>
  <si>
    <t>бор для снятия коронок.В упаковке 10шт.</t>
  </si>
  <si>
    <t>стоматологический материал упак  №</t>
  </si>
  <si>
    <t>бор упак №1</t>
  </si>
  <si>
    <t>Бор алмазный д/турбин.наконеч.TF11,12,13,16-50шт.в уп.</t>
  </si>
  <si>
    <t>Материал слепочный на основе А-силиконов Estetik Mask</t>
  </si>
  <si>
    <t>стоматологический материал упак №36</t>
  </si>
  <si>
    <t>Латексные листы для коффердама, толстые, 36 шт. (Medenta, Германия)</t>
  </si>
  <si>
    <t>Платки латексные д/коффердама(36шт.в упак.)</t>
  </si>
  <si>
    <t>Cиликон ExpressSTD(набор)</t>
  </si>
  <si>
    <t>стоматологические инструменты 1 шт №1</t>
  </si>
  <si>
    <t>средство упак 125мл №1</t>
  </si>
  <si>
    <t>Изальгин упак 125мл №1</t>
  </si>
  <si>
    <t>Лак изальгин 125мл</t>
  </si>
  <si>
    <t>Эдта 20%-100мл флакон</t>
  </si>
  <si>
    <t>ватные валики 2разм шт №500</t>
  </si>
  <si>
    <t>Валики ватные стоматологич.мягкие-500шт в упак.</t>
  </si>
  <si>
    <t>ватные валики 2разм шт №2000</t>
  </si>
  <si>
    <t>Валики ватные стоматологич.тверд.-2000шт в упак.</t>
  </si>
  <si>
    <t>экран упак №5</t>
  </si>
  <si>
    <t>Экран защитный</t>
  </si>
  <si>
    <t>Экран защитный стоматологич.</t>
  </si>
  <si>
    <t>Щетка полировальная шт №1</t>
  </si>
  <si>
    <t>головка шт №30</t>
  </si>
  <si>
    <t>Резинки финишные силиконовые Энхенс-конус шт №30</t>
  </si>
  <si>
    <t>набор набор №9</t>
  </si>
  <si>
    <t>Эстелайт Сигма Квик.шприц 3,8гр.Цвета:А1,А2,А3,А3,5,СЕ,WE	1, ОА2, ОА3, ОРА2 по 3,8г (2мл).</t>
  </si>
  <si>
    <t>Эстелайт Сигма Квик(набор 6 шприцов),6-шприцевой набор Promo Kit Estelite Sigma Quick: А2, А3, ОА1, ОА2, ОА3, ОРА2 по 3,8г (2мл).</t>
  </si>
  <si>
    <t>Лента стекловолоконная для шинирования</t>
  </si>
  <si>
    <t>Интерлиг-шунтирующ.стекловолокон.лента</t>
  </si>
  <si>
    <t>прокладочный материал упак 8г №1</t>
  </si>
  <si>
    <t>Лика прокладочный материал упак 8г №1</t>
  </si>
  <si>
    <t>Лика шприц 8 гр</t>
  </si>
  <si>
    <t>стоматологический материал шт №80</t>
  </si>
  <si>
    <t>Роторасширитель одноразовый OptraGate Regular (средний), 80шт. (590850) (Ivoclar Vivadent, Лихтенштейн)</t>
  </si>
  <si>
    <t>стоматологические инструменты упак 4,5г №1</t>
  </si>
  <si>
    <t>Жидкий коффердам (Belle Dr.Care Liquid dam)</t>
  </si>
  <si>
    <t>Фиксатор для установки матриц</t>
  </si>
  <si>
    <t>Бор алмаз.ортопедич.Z881-014F-FG,016F-FG</t>
  </si>
  <si>
    <t>Бор алмаз.ортопедич.881-014SF-FG,016F-FGт</t>
  </si>
  <si>
    <t>Бор алмаз.ортопедич.881-014SF-FG,016F-FG</t>
  </si>
  <si>
    <t>Диски полировоч.(д/керамики)10шт в упак</t>
  </si>
  <si>
    <t>стоматологический материал упак №50</t>
  </si>
  <si>
    <t>Поркладки для слюны размер L .В упаковке 50 штук.</t>
  </si>
  <si>
    <t>Прокладки для слюны размер М . В упаковке 50 штук.</t>
  </si>
  <si>
    <t>Лателюкс флоу цвет G.упаковка шприц 2,2гр</t>
  </si>
  <si>
    <t>стоматологические инструменты шт  №1</t>
  </si>
  <si>
    <t>Паста Резорцин-формальдегидная (порошок 25г+жидкость10мл+катализатор 10мл) упак №1</t>
  </si>
  <si>
    <t>стоматологический материал упак 3г №1</t>
  </si>
  <si>
    <t>Эндогель №2 для расширения каналов, упак 3г №1</t>
  </si>
  <si>
    <t>капрамин жидкость 30мл №1</t>
  </si>
  <si>
    <t>Капрамин жидкость 30мл №1</t>
  </si>
  <si>
    <t>Каналонаполнители Lentulo #002 25мм6 шт</t>
  </si>
  <si>
    <t>эндоЖи упак 15мл №1</t>
  </si>
  <si>
    <t>ЭндоЖи №2 упак 15мл №1</t>
  </si>
  <si>
    <t>Коллапан 0,5г</t>
  </si>
  <si>
    <t>бинт йодоформный упак №1</t>
  </si>
  <si>
    <t xml:space="preserve">бинт йодоформный марлевый 2,5мХ10мм </t>
  </si>
  <si>
    <t>Прайм Бонд Юниверсал универсальный адгезив 4мл</t>
  </si>
  <si>
    <t>Пластмасса для несъемного протезирования Синма-М (260г порошок-дентин, 40г порошок-эмаль, 150мл жидкость, 40г концентрат красителя) набор №1</t>
  </si>
  <si>
    <t>стоматологический материал упак №10</t>
  </si>
  <si>
    <t>стоматологический материал упак 40г №1</t>
  </si>
  <si>
    <t>Припой ПСрМЦ 37/42 40г</t>
  </si>
  <si>
    <t>стоматологический материал шприц 2г №2</t>
  </si>
  <si>
    <t>Филтек Ультимейт Флоу А3 реставрационный жидкотекучий материал шприц 2г №2</t>
  </si>
  <si>
    <t>пломбировочный материал упак №1</t>
  </si>
  <si>
    <t>Витремер (Vitremer) малый набор 3303МРA3</t>
  </si>
  <si>
    <t>Щеточка полировочная нейлон Brush nylon шт №1</t>
  </si>
  <si>
    <t>стоматологический материал 1 шт №1</t>
  </si>
  <si>
    <t>Самотвердеющая пластмасса Structur</t>
  </si>
  <si>
    <t>стоматологический материал упак 3,8г №1</t>
  </si>
  <si>
    <t>ЭСТЕЛАЙТ SIGMA QUICK - СE - ШПРИЦ 3.8 ГРАММА</t>
  </si>
  <si>
    <t>Жидкость моделировочная Modelling liquid 250мл упак №1</t>
  </si>
  <si>
    <t>Зубная нить Оral-b Super-floss</t>
  </si>
  <si>
    <t>Спрей-краска для определения точек соприкосновения и плотности прилеганич поверхностейв подвижныхсистемах "Dentaco", белый (балончик 200 мл.)</t>
  </si>
  <si>
    <t>Матрицы Palodent</t>
  </si>
  <si>
    <t>Матрицы Palodent.набор</t>
  </si>
  <si>
    <t>стоматологический материал 8шт упак №1</t>
  </si>
  <si>
    <t>Филтек Ультимейт пломб.материал.8шпр*4г</t>
  </si>
  <si>
    <t>пломбировочный материал набор №3</t>
  </si>
  <si>
    <t>Временный пломб материар Clip (набор 3шприца)</t>
  </si>
  <si>
    <t>стоматологический материал 1х упак №1</t>
  </si>
  <si>
    <t>Набор полировочный №1</t>
  </si>
  <si>
    <t>имплантат шт №1</t>
  </si>
  <si>
    <t>Имплантат AnyOne 3,5 х 10 мм</t>
  </si>
  <si>
    <t>стоматологические инструменты шт №1</t>
  </si>
  <si>
    <t>Формирователь десны AnyOne, D-4.0 H-3.0</t>
  </si>
  <si>
    <t>стоматологический материал шт №24</t>
  </si>
  <si>
    <t>Нить хирургическая Seralon/Nylon - 5/0, 1 x 0,5м, голубойй, игла DS 15, 3/8, об. режущая (Германия)</t>
  </si>
  <si>
    <t>мембрана шт №1</t>
  </si>
  <si>
    <t>Мембрана "Jason" 30Х40</t>
  </si>
  <si>
    <t>Мембрана Jason 20х30</t>
  </si>
  <si>
    <t>Наконечник прямой д/микромотораТ/11А(б/микр)</t>
  </si>
  <si>
    <t>Турбинный наконечник СОХО с подсветкой</t>
  </si>
  <si>
    <t>Турбинный наконечник SMARTtorgue S615L с подсвет.</t>
  </si>
  <si>
    <t>Переходник KaVo MULTIflex 460LE со светом</t>
  </si>
  <si>
    <t>Линейка эндодонтическая стоматологическая</t>
  </si>
  <si>
    <t>Зеркало с ручкой  для пациента в форме зуба</t>
  </si>
  <si>
    <t>Зонд стоматологический</t>
  </si>
  <si>
    <t>Щипцы для удаления зубов в/ч и н/ч в ассортименте</t>
  </si>
  <si>
    <t>Пинцет стоматологический изогнутый, длина 150мм, нерж.сталь</t>
  </si>
  <si>
    <t>пробирка вакуумная шт №100</t>
  </si>
  <si>
    <t>Пробирки вакуумные с К3-ЭДТА 4,5 мл 13х100 мм (100 шт./упак.)</t>
  </si>
  <si>
    <t>пробирка упак №100</t>
  </si>
  <si>
    <t>Пробирка для венозной крови без наполнителя 6мл красная крышка 100шт/уп</t>
  </si>
  <si>
    <t>пробирка упак №1</t>
  </si>
  <si>
    <t>Микропробирка 100 шт/уп</t>
  </si>
  <si>
    <t>пробирка с зонд-тампоном шт №1</t>
  </si>
  <si>
    <t>Пробирка с зондом-тампоном для взятия мазков стер (дерево+хлопок) шт №1</t>
  </si>
  <si>
    <t>Пробирка с зондом-тампоном для взятия мазков стер (пластик+вискоза) шт №1</t>
  </si>
  <si>
    <t>пробирка 1 шт №1</t>
  </si>
  <si>
    <t>Пробирка 15мл 16х120мм с винтовой крышкой цилиндрическая</t>
  </si>
  <si>
    <t>1 шт №1</t>
  </si>
  <si>
    <t>набор для выявления наркотиков упак №1</t>
  </si>
  <si>
    <t>Тест для выявления 6 видов наркотиков упак №1</t>
  </si>
  <si>
    <t>тест упак №1</t>
  </si>
  <si>
    <t>Тест ИХА-10-Мульти-Фактор для определения 10 видов наркотиков упак №1</t>
  </si>
  <si>
    <t>Тест ИХА-6-Мульти-Фактор для определения наркотиков упак №1</t>
  </si>
  <si>
    <t>Тест ИммуноХром-Кардио-Экспресс упак №1</t>
  </si>
  <si>
    <t>Контейнер 120мл для биоматериалов стерил с завинч крышкой шт №1</t>
  </si>
  <si>
    <t>Контейнер для сбора биоматериалов с крышкой 60 мл стерильный</t>
  </si>
  <si>
    <t>Контейнер для сбора биоматериалов с крышкой и ложкой 60 мл стерильный</t>
  </si>
  <si>
    <t>азур эозин по Романовскому упак 1л №1</t>
  </si>
  <si>
    <t>Азур-эозин по Романовскому, р-р, 1 литр (МиниМед)</t>
  </si>
  <si>
    <t>упак 1л №1</t>
  </si>
  <si>
    <t>краситель упак 1л №1</t>
  </si>
  <si>
    <t>Эозин по Май-Грюнвальду (МиниМед)</t>
  </si>
  <si>
    <t>глюкоза упак №1</t>
  </si>
  <si>
    <t>Набор реактивов для определения Глюкозы-34 (глюкозооксид. метод, с депротеинизацией), 1000 мл, кат.№В05.34, Витал Д.</t>
  </si>
  <si>
    <t>упак №1</t>
  </si>
  <si>
    <t>железо упак №1</t>
  </si>
  <si>
    <t>Железо, Абрис (Nitro-PAPS, б/депротеинизации), 50мл, С10.1.50, 1уп.</t>
  </si>
  <si>
    <t>набор №1</t>
  </si>
  <si>
    <t>масло упак 100мл №1</t>
  </si>
  <si>
    <t>Масло иммерсионное, 100 мл, синт., Агат ТИП-А, Классическое, 1фл</t>
  </si>
  <si>
    <t>упак 100мл №1</t>
  </si>
  <si>
    <t>контрольный материал упак 3мл №5</t>
  </si>
  <si>
    <t>Набор контрольных сывороток Биоконт-С (3млх5фл.), Агат</t>
  </si>
  <si>
    <t>упак 3мл №5</t>
  </si>
  <si>
    <t>аланинаминотрансфераза упак №1</t>
  </si>
  <si>
    <t>Набор реактивов для определения АлАТ-11 (метод РайтманаФренкеля), 1000 опр., кат.№В01.11, Витал Д.</t>
  </si>
  <si>
    <t>аспартатаминотрансфераза упак №1</t>
  </si>
  <si>
    <t>Набор реактивов для определения АсАт-11 (метод РайтманаФренкеля), 1000 опр., кат.№В02.11, Витал Д.</t>
  </si>
  <si>
    <t>кальций упак №1</t>
  </si>
  <si>
    <t>Набор реагентов Кальций-Витал с О-крезолфталеином (В18.01) 1х100мл 1х100мл упак №1</t>
  </si>
  <si>
    <t>с-реактивный белок упак №1</t>
  </si>
  <si>
    <t>Набор реагентов С-реактивный белок СРБ латекс-тест (12.01) 250опред упак №1</t>
  </si>
  <si>
    <t>гамма-глутамилтрансфераза упак 50мл №1</t>
  </si>
  <si>
    <t>Набор реактивов для определения г-ГТП-04 (кинет. метод.), 50 мл, кат.№В07.04, Витал Д</t>
  </si>
  <si>
    <t>упак 50мл №1</t>
  </si>
  <si>
    <t>билирубин упак №1</t>
  </si>
  <si>
    <t>Набор реактивов для определения Билирубина-12 (метод Йендрассика-Грофа), 138 + 138 опр., кат.№В03.12, Витал Д.</t>
  </si>
  <si>
    <t>креатинин упак 100мл №1</t>
  </si>
  <si>
    <t>Набор реактивов для определения Креатинина-04 (реакция Яффе, без депротеинизации), 100 мл, кат.№В04.04, Витал Д.</t>
  </si>
  <si>
    <t>мочевая кислота упак №1</t>
  </si>
  <si>
    <t>Набор реактивов для определения Мочевой кислоты-02 (колор. метод, уриказа-РАР), 100 мл, кат.№В12.02, Витал Д.</t>
  </si>
  <si>
    <t>белок упак 1л №1</t>
  </si>
  <si>
    <t>Набор реагентов Общий белок-14-Витал биуретовый метод (В06.14) упак 1л №1</t>
  </si>
  <si>
    <t>триглицериды упак №1</t>
  </si>
  <si>
    <t>Набор реагентов Триглицериды ДДС (10181) 1х100мл упак №1</t>
  </si>
  <si>
    <t>фибриноген упак №1</t>
  </si>
  <si>
    <t>Фибриноген -тест. Набор реагентов для определения содержания фибриногена, кат.№ПГ -10/1, Ренам</t>
  </si>
  <si>
    <t>контрольный материал упак 10мл №1</t>
  </si>
  <si>
    <t>Сыворотка контрольная положительная, кроличья (10*1мл) Эколаб</t>
  </si>
  <si>
    <t>упак 10мл №1</t>
  </si>
  <si>
    <t>Антиген кардиолипиновый р-р д/диагн №10</t>
  </si>
  <si>
    <t>"Сифилис -АгКЛ -РМП". Антиген кардиолипиновый для РМП (10х2мл), кат.№03.07, ЭКОлаб</t>
  </si>
  <si>
    <t>р-р д/диагн №10</t>
  </si>
  <si>
    <t>протромбиновое время упак №1</t>
  </si>
  <si>
    <t>Тромбопластин (250 -500 опр.) для определения протромбинового времени, про -тромбина по Квику, протромбинового индекса, МНО в плазме, кат.№ПГ -1, Ренам</t>
  </si>
  <si>
    <t>Альфа-амилаза упак 120мл №1</t>
  </si>
  <si>
    <t>Набор реагентов для определения активности альфа-амилазы в сыворотке (плазме) крови и моче оптимизированным энзиматическим кинетическим методом упак 120мл №1</t>
  </si>
  <si>
    <t>холестерин упак №1</t>
  </si>
  <si>
    <t>Набор реактивов для определения Холестерина -32 (колор. метод), 1000 мл, кат.№В13.32, Витал Д</t>
  </si>
  <si>
    <t>тимоловая проба упак №1</t>
  </si>
  <si>
    <t>Набор реактивов для определения тимоловой пробы (500 опр. х 3мл), Агат -Мед</t>
  </si>
  <si>
    <t>Альфа-амилаза упак №1</t>
  </si>
  <si>
    <t>Набор реактивов для определения а-Амилазы- 30 LQ, 6/30мл, кат.№1-255, Cormay</t>
  </si>
  <si>
    <t>Набор реагентов Аланинаминотрансфераза АЛТ ДДС (10011) 5х20мл 1х25мл упак №1</t>
  </si>
  <si>
    <t>аспартатаминотрансфераза упак 510мл №1</t>
  </si>
  <si>
    <t>Набор реактивов для определения АСТ Диакон 500 мл, кинетический метод,кат №10031</t>
  </si>
  <si>
    <t>упак 510мл №1</t>
  </si>
  <si>
    <t>Набор растворов для определения АСТ, СОRMAY Liquisk Cor-ASAT 30, 5/30 мл, кат. №1-222,</t>
  </si>
  <si>
    <t>аспартатаминотрансаминаза</t>
  </si>
  <si>
    <t>простат-специфический антиген упак №1</t>
  </si>
  <si>
    <t>Набор реагентов ДС-ИФА-ПСА-общий (CH-151) 96опред упак №1</t>
  </si>
  <si>
    <t>опухолевый маркер СА-125 упак №1</t>
  </si>
  <si>
    <t>Набор реагентов ДС-ИФА-СА 125 (CH-1832) 96опред упак №1</t>
  </si>
  <si>
    <t>тироксин упак №1</t>
  </si>
  <si>
    <t>ДС-ИФА-Т4-свободный. Тест-система иммуноферментная для количественного определения свободного тироксина в сыворотке крови, 96 опр, кат.№ТН-251, ДС</t>
  </si>
  <si>
    <t>тиреотропный гормон упак №1</t>
  </si>
  <si>
    <t>Набор реагентов ДС-ИФА-Тироид-ТТГ (ТН-351) 8х12опред упак №1</t>
  </si>
  <si>
    <t>трийодтиронин упак №1</t>
  </si>
  <si>
    <t>Набор реагентов "ДС-ИФА-Тироид-Т3свободный". Тест-система иммуноферментная для количественного определения свободного трийодтиронина</t>
  </si>
  <si>
    <t>тест шт №20</t>
  </si>
  <si>
    <t>"ИХА-анти-HP-ФАКТОР " №20 Набор реагентов для качественного выявления антител к Helicobacter pylori в цельной крови, плазме или в сыворотке.</t>
  </si>
  <si>
    <t>шт №20</t>
  </si>
  <si>
    <t>ДС-ИФА ПСА- свободный. Тест-система иммуноферментная для количественного определения свободного простата-специфического антигена в сыворотке крови , 96 опр. Кат.№СН-152</t>
  </si>
  <si>
    <t>Крахмал пор д/диагн 500г №1</t>
  </si>
  <si>
    <t>Крахмал водорастворимый чда</t>
  </si>
  <si>
    <t>для диагностики 500г.</t>
  </si>
  <si>
    <t>клинический анализ кала упак №1</t>
  </si>
  <si>
    <t>Набор реактивов для определения клинического анализа кала, кат.№38.03</t>
  </si>
  <si>
    <t>реагент р-р д/диагн №1</t>
  </si>
  <si>
    <t>Реагент для разведения (20л. Дилюент), Мicros -60 ABX45/60/ES60, кат.№501-125®</t>
  </si>
  <si>
    <t>р-р д/диагн №1</t>
  </si>
  <si>
    <t>раствор упак  №</t>
  </si>
  <si>
    <t>Лизирующий раствор (1 л.) Мicros ABX45/60/ES60, кат.№501-127 ®</t>
  </si>
  <si>
    <t>упак  №1</t>
  </si>
  <si>
    <t>очиститель упак 1л №1</t>
  </si>
  <si>
    <t>Ферментативный очиститель Мicros ABX45/60/ES60, (1л) кат. № 501-302 (R)</t>
  </si>
  <si>
    <t>реагент р-р д/диагн 500мл №1</t>
  </si>
  <si>
    <t>Раствор очищающий 0,5л для всех геманализаторов,кат.№501-199 ®</t>
  </si>
  <si>
    <t>р-р д/диагн 500мл №1</t>
  </si>
  <si>
    <t>реагент 10л шт №1</t>
  </si>
  <si>
    <t>Промывающий раствор 10 л/уп.ГР90203, Реамед (Hemalite 1260)</t>
  </si>
  <si>
    <t>10л шт №1</t>
  </si>
  <si>
    <t>разбавитель упак 10л №1</t>
  </si>
  <si>
    <t>Изотонический разбавитель10л/упГР90201, Реамед (Hemalite 1260)</t>
  </si>
  <si>
    <t>упак 10л №1</t>
  </si>
  <si>
    <t>реагент жидкость 1л №1</t>
  </si>
  <si>
    <t>Лизирующий р -р 1л/уп.(ГР90202, Реамед (Hemalite 1260)</t>
  </si>
  <si>
    <t>жидкость 1л №1</t>
  </si>
  <si>
    <t>раствор шт №1</t>
  </si>
  <si>
    <t>Промывающий р -р 0,1л/уп (ГР90204, Реамед (Hemalite 1260)</t>
  </si>
  <si>
    <t>шт №1</t>
  </si>
  <si>
    <t>жидкость жидкость 100мл №1</t>
  </si>
  <si>
    <t>Очищающий р -р,0,06л/уп.ГР90205, Реамед (Hemalite 1260)</t>
  </si>
  <si>
    <t>очиститель 600 мл.</t>
  </si>
  <si>
    <t>реагент упак №25</t>
  </si>
  <si>
    <t>Набор реагентов для иммунохроматографического качественного выявления крови в кале человека " ИХА-FOB-ФАКТОР" на 25 анализов</t>
  </si>
  <si>
    <t>упак №25</t>
  </si>
  <si>
    <t>раствор очищающий упак 100мл №1</t>
  </si>
  <si>
    <t>удалитель белка арт. РМ.Э0102 Квертимед</t>
  </si>
  <si>
    <t>фл 100мл №1</t>
  </si>
  <si>
    <t>калибраторы фл №1</t>
  </si>
  <si>
    <t>Калибратор 2 (К, Na, Ca, pH, ) РМ,Э00.0013</t>
  </si>
  <si>
    <t>фл №1</t>
  </si>
  <si>
    <t>Калибратор 1 (К, Na, Ca, pH, ) РМ,Э00.0034</t>
  </si>
  <si>
    <t>раствор фл 100мл №1</t>
  </si>
  <si>
    <t>Очистительный раствор для электролитов, 100мл.,арт.№РМ.ЭГЛ.0002, Квертимед</t>
  </si>
  <si>
    <t>раствор фл №1</t>
  </si>
  <si>
    <t>Раствор солевого мостика,1000мл. Атр. №РМ.Э00.0033, Квертимед</t>
  </si>
  <si>
    <t>контрольный материал набор №1</t>
  </si>
  <si>
    <t>Контрольная сыворотка (норма), Trulab N (1*5мл), №5900060100060, Diasys</t>
  </si>
  <si>
    <t>чашка шт №1</t>
  </si>
  <si>
    <t>Чашка Петри d=100 мм Стеклянная</t>
  </si>
  <si>
    <t>Пробирка вакуумная 6мл 13х100мм с активатором свертывания шт №100</t>
  </si>
  <si>
    <t>шт №100</t>
  </si>
  <si>
    <t>Разбавитель изотонический упак 10л №1</t>
  </si>
  <si>
    <t>набор упак  №</t>
  </si>
  <si>
    <t>Набор реактивов для определения гемоглобина, 600 опр. с калибратором, Агат-Мед</t>
  </si>
  <si>
    <t>штатив шт  №1</t>
  </si>
  <si>
    <t>Штатив для сушки стекол ГЕМ 310х120 мм</t>
  </si>
  <si>
    <t>изготовлен из алюминия и покрыта белой эмалью повышенной прочности, рассчитан на 112 стекол</t>
  </si>
  <si>
    <t>Пробирка вакуумная 3,6мл 13х75мм с цитратом натрия 3,8% шт №1</t>
  </si>
  <si>
    <t>краситель упак 50мл №1</t>
  </si>
  <si>
    <t>Набор д/окраски ретикулоцитов, Абрис,1000опр.,50мл,(р-р брилл.крезил.),Диахим-ГемиСтейн-РТЦ, 1фл.</t>
  </si>
  <si>
    <t>неорганический фосфор упак №1</t>
  </si>
  <si>
    <t>Набор реагентов Фосфор УФ (10027) 2х100мл упак №1</t>
  </si>
  <si>
    <t>лактатдегидрогеназа упак №1</t>
  </si>
  <si>
    <t>Набор реактивов для определения ЛДГ-01 (кинет. UV метод), 50 мл, кат.№В23.01, Витал Д.</t>
  </si>
  <si>
    <t>р-р д/диагн 100мл №1</t>
  </si>
  <si>
    <t>Набор реагентов латексный для определения С-реактивного белка, (250 опр.), кат.№12.01, ЭКОлаб</t>
  </si>
  <si>
    <t>гамма-глутамилтрансфераза упак №1</t>
  </si>
  <si>
    <t>Альбумин человека пор д/диагн 0,5мл №5</t>
  </si>
  <si>
    <t>Набор реактивов для определения Альбумина ФС (100 мл), кат.№10051, Диакон</t>
  </si>
  <si>
    <t>пор д/диагн 0,5мл №5</t>
  </si>
  <si>
    <t>белок упак 1000мл №1</t>
  </si>
  <si>
    <t>Набор реактивов для определения Общего белка-01 (биурет. метод), 1000 мл, кат.№В06.01, Витал Д.</t>
  </si>
  <si>
    <t>упак 1000мл №1</t>
  </si>
  <si>
    <t>Диагностикум ревматоидного фактора упак №1</t>
  </si>
  <si>
    <t>Набор реагентов Ревматоидный фактор РФ латекс-тест (11.01) 250опред упак №1</t>
  </si>
  <si>
    <t>Набор реагентов Холестерин ЛПВП ДДС (10350) 1х100мл упак №1</t>
  </si>
  <si>
    <t>Диагностикум сифилиса пор д/диагн 1мл №10</t>
  </si>
  <si>
    <t>Сыворотка контрольная положительная для диагностики сифилиса (кроличья), 1мл х 10, ЭКОлаб</t>
  </si>
  <si>
    <t>пор д/диагн 1мл №10</t>
  </si>
  <si>
    <t>Антиген кардиолипиновый р-р д/диагн 2мл №10</t>
  </si>
  <si>
    <t>р-р д/диагн 2мл №10</t>
  </si>
  <si>
    <t>цоликлон упак №10</t>
  </si>
  <si>
    <t>Моноклональный реагент для определения группы крови ЦОЛИКЛОН Анти -D Супер, (пласт. флак. -капельн. 10 мл), кат.№DM.10, Гематолог</t>
  </si>
  <si>
    <t>Набор реактивов для определения а -Амилазы -01 (метод Каравея), 140 опр., кат.№В11.01, Витал Д. по конечной точке</t>
  </si>
  <si>
    <t>активированное частичное тромбопластиновое время упак №1</t>
  </si>
  <si>
    <t>АЧТВ -тест. Набор реагентов для определения активированного частичного тромбопластинового времени (280 -560 опр.), кат.№ПГ -7/1, Ренам</t>
  </si>
  <si>
    <t>гемоглобин упак №1</t>
  </si>
  <si>
    <t>Набор реагентов Гликозилированный гемоглобин-Витал (В15.11) 80/167опред упак №1</t>
  </si>
  <si>
    <t>Набор реактивов для определения АЛТ Диакон 500 мл, кинетический метод, кат.№10011</t>
  </si>
  <si>
    <t>щелочная фосфатаза упак №1</t>
  </si>
  <si>
    <t>Набор реагентов Щелочная фосфатаза ДДС (10202) 5х80мл 1х100мл упак №1</t>
  </si>
  <si>
    <t>реагент набор №1</t>
  </si>
  <si>
    <t>СА19-9-ИФА-БЕСТ набор для иммуноферментного определения концентрации СА19-9 в сыворотке ,кат. №8470</t>
  </si>
  <si>
    <t>ДС-ИФА-Тироид-Т3-свободный, Тест-система иммуноферментная для количественного определения свободного трийодтиронина в сыворотке крови, 96 опр. кат.№ТН-151, ДС</t>
  </si>
  <si>
    <t>опухолевый маркер СА 15-3 упак №1</t>
  </si>
  <si>
    <t>Набор СА 15-3-ИФА-БЕСТ 12*8, кат№8472, Вектор-Бест</t>
  </si>
  <si>
    <t>Реагент для разведения Micros АВХ 45/60ЕS60 20л</t>
  </si>
  <si>
    <t>жидкость 100мл №1</t>
  </si>
  <si>
    <t>кондиционер фл 100мл №1</t>
  </si>
  <si>
    <t>Кондиционер, 100мл, арт.№РМ.Э0К.0001, Квертимед</t>
  </si>
  <si>
    <t>кортизол упак №1</t>
  </si>
  <si>
    <t>Набор реагентов Кортизол-ИФА-БЕСТ (Х-3964) 12х8опред упак №1</t>
  </si>
  <si>
    <t>упак №1тест-система иммуноферментная для количественного определения кортизола</t>
  </si>
  <si>
    <t>магний упак №1</t>
  </si>
  <si>
    <t>Набор реагентов Магний-01-Витал метод с ксилидиловым синим (В25.01) 1х50мл упак №1</t>
  </si>
  <si>
    <t>Билирубин-Витал (опред конц общего и прямого билирубин методом Йендрассика-Грофа) 138 + 138 опред упак №1</t>
  </si>
  <si>
    <t>Набор реагентов Мочевая кислота-Витал (В12.02) 2х50мл упак №1</t>
  </si>
  <si>
    <t>Набор реагентов Общий белок-1-Витал биуретовый метод (В06.01) упак 1000мл №1</t>
  </si>
  <si>
    <t>Моноклональный реагент для определения группы крови ЦОЛИКЛОН анти -А, (пласт. флак. -капельн. 10 мл), кат.№AR.10, Гематолог</t>
  </si>
  <si>
    <t>цоликлон упак №1</t>
  </si>
  <si>
    <t>Моноклональный реагент для определения группы крови ЦОЛИКЛОН Анти -В, (пласт. флак. -капельн. 10 мл), кат.№BR.10, Гематолог</t>
  </si>
  <si>
    <t>штук 10</t>
  </si>
  <si>
    <t>Набор реагентов Холестерин-32-Витал энзиматический метод (В13.32) 4х250мл упак №1</t>
  </si>
  <si>
    <t>Набор реагентов Тимоловая проба-Агат (Биоконт) 500опрх3мл упак №1</t>
  </si>
  <si>
    <t>упак 500мл №1</t>
  </si>
  <si>
    <t>Набор реагентов Аспартатаминотрансфераза АСТ ДДС кинетический метод (10031) 5х20мл 1х25мл упак №1</t>
  </si>
  <si>
    <t>ДС-ИФА-Тироид-ТТГ. Тест-система иммуноферментная для количественного определения тиреотропного гормона в сыворотке крови, 96 опр. кат.№ТН-351, ДС</t>
  </si>
  <si>
    <t>жидкость 0.06л/уп.</t>
  </si>
  <si>
    <t>калибраторы упак №1</t>
  </si>
  <si>
    <t>контейнер упак  №</t>
  </si>
  <si>
    <t>Транспортный контейнер для стекол</t>
  </si>
  <si>
    <t>Бокс–штатив предназначен для хранения микропрепаратов на предметных стеклах размером 75х25 мм, толщиной 1 мм или 2 мм. Имеет подложку из прессованной пробки, нумерованные ячейки и поля для записи. Изготовлен бокс-штатив из полистирола. Индивидуальная упаковка. Рабочий диапазон температур - от -30 до +60°С.</t>
  </si>
  <si>
    <t>натрий лимоннокислый упак №1</t>
  </si>
  <si>
    <t>Натрий лимоннокислый, 5,5-водный ЧДА, (трехзамещенный), 1 кг</t>
  </si>
  <si>
    <t>Набор реагентов Глюкоза-34-Витал (В05.34) 4х250мл упак №1</t>
  </si>
  <si>
    <t>Набор реактивов для определения Фосфора (UV метод без депротеинизации), 200 мл, кат.№В16.01, Витал Д.</t>
  </si>
  <si>
    <t>антистрептолизин упак №1</t>
  </si>
  <si>
    <t>Набор реагентов латексный для определения антистрептолизина-О, (250 опр.), кат.№11.02, ЭКОлаб</t>
  </si>
  <si>
    <t>альбумин упак 100мл №1</t>
  </si>
  <si>
    <t>белок упак №1</t>
  </si>
  <si>
    <t>ромбопластин (250 -500 опр.) для определения протромбинового времени, про -тромбина по Квику, протромбинового индекса, МНО в плазме, кат.№ПГ -1, Ренам</t>
  </si>
  <si>
    <t>Набор реактивов для определения а -Амилазы ФС (125 мл), кат.№10115, Диакон</t>
  </si>
  <si>
    <t>Альфа-амилаза 5мл + 5мл р-ров набор №1</t>
  </si>
  <si>
    <t>5мл + 5мл р-ров набор №1</t>
  </si>
  <si>
    <t>аланинаминотрансфераза упак 500мл №1</t>
  </si>
  <si>
    <t>реагент упак 30мл №1</t>
  </si>
  <si>
    <t>Набор растворов для определения АLТ, СОRMAY Liquisk Cor-ALAT 30, 5/30 мл, кат. №1-221</t>
  </si>
  <si>
    <t>150мл.№1</t>
  </si>
  <si>
    <t>Набор реагентов СА 15-3-ИФА-БЕСТ (T-8472) 12х8опред упак №1</t>
  </si>
  <si>
    <t>раствор лизирующий упак 1л №1</t>
  </si>
  <si>
    <t>очиститель упак 0,5л №1</t>
  </si>
  <si>
    <t>упак 0,5л №1</t>
  </si>
  <si>
    <t>спиртовка упак №1</t>
  </si>
  <si>
    <t>Спиртовка лабораторная стеклянная</t>
  </si>
  <si>
    <t>Спиртовки используются в лабораториях для подогрева открытым пламенем жидкостей и плавления твердых веществ в небольших лабораторных сосудах (например, пробирках), стерилизации в открытом пламени медицинских инструментов</t>
  </si>
  <si>
    <t>Диагностикум ВИЧ упак №1</t>
  </si>
  <si>
    <t>Набор реагентов ИХА КреативМП-ВИЧ 1/2 25опред упак №1</t>
  </si>
  <si>
    <t>Диагностикум гепатита C упак №1</t>
  </si>
  <si>
    <t>Набор реагентов ИХА КреативМП-Гепатит C 25опред упак №1</t>
  </si>
  <si>
    <t>Диагностикум гепатита B упак №1</t>
  </si>
  <si>
    <t>Набор реагентов ИХА КреативМП-Гепатит В 25опред упак №1</t>
  </si>
  <si>
    <t>кювета шт №1</t>
  </si>
  <si>
    <t>Кювета 250мкл о/р с шариками шт №1</t>
  </si>
  <si>
    <t>упак 1000г №1</t>
  </si>
  <si>
    <t>пробирка шт №1000</t>
  </si>
  <si>
    <t>Пробирки микроцентрифужные (Эппендорфа) 1,5 мл без делений, с завинчивающейся крышкой, упак/500шт, кат.№11005502</t>
  </si>
  <si>
    <t>шт №1000</t>
  </si>
  <si>
    <t>скарификатор шт №2000</t>
  </si>
  <si>
    <t>Скарификатор стерильный одноразовый, боковое копье, упаковка - 2000шт</t>
  </si>
  <si>
    <t>шт №2000</t>
  </si>
  <si>
    <t>пробирка вакуумная шт №1</t>
  </si>
  <si>
    <t>Пробирка 13?100мм, объем 4 мл, ПЭТФ, с К3 ЭДТА, крышка сиреневая, 100 шт./уп., кат.№ВП02005</t>
  </si>
  <si>
    <t>стекло шт №100</t>
  </si>
  <si>
    <t>Стекло предметное, 25*75*2 мм, (упак./100шт.)</t>
  </si>
  <si>
    <t>№1</t>
  </si>
  <si>
    <t>дозаторы шт №1</t>
  </si>
  <si>
    <t>Дозатор механический переменного объема 1 -канальный Блэк, V -0,5 - 5 мл, кат.№4642102</t>
  </si>
  <si>
    <t>Пробирка коническая, 10 мл, 16*100 мм, без делений и пробки, 100шт/упак, FL Medical, кат. №11005404</t>
  </si>
  <si>
    <t>упак №100</t>
  </si>
  <si>
    <t>ерш пробирочный шт №1</t>
  </si>
  <si>
    <t>Ерш пробирочный 280*100*25 мм, искусственная щетина, кат.№12001503</t>
  </si>
  <si>
    <t xml:space="preserve">шт </t>
  </si>
  <si>
    <t>набор набор №1</t>
  </si>
  <si>
    <t>Диагностические полоски «Уриполиан -11Y», (моча, 100шт), Биосенсор АН</t>
  </si>
  <si>
    <t>упаковка №1</t>
  </si>
  <si>
    <t>Контрольная кровь (Streсk, Ink.) Para 12 Extend 3х2,5мл 1N. Coulter T -Series</t>
  </si>
  <si>
    <t>Контрольная сыворотка (норма),СОRMAY,кат.№5-172</t>
  </si>
  <si>
    <t>Пипетка к СОЭ -метру (Панченкова), упак/100шт, Кат.№10002001, МиниМед</t>
  </si>
  <si>
    <t>тест-полоски шт №100</t>
  </si>
  <si>
    <t>Диагностические полоски «уриполиан-3А», (моча;100 шт; глюкоза, белок и рН), Биосенсор АН</t>
  </si>
  <si>
    <t>штатив шт №1</t>
  </si>
  <si>
    <t>Штатив к СОЭ -метру (+20 пробок), п/с, кат.№12005403</t>
  </si>
  <si>
    <t>пробирка вакуумная упак №100</t>
  </si>
  <si>
    <t>пробирка Improvacuter 13*100 6 мл красная крышка</t>
  </si>
  <si>
    <t>система упак №100</t>
  </si>
  <si>
    <t>Система взятия капиллярной крови крови Синтавет-200-КЗДТА, круглодонная с выступом для взятия крови самотеком и капилляром 0,5 мл, 100 шт/уп.</t>
  </si>
  <si>
    <t>Штатив 40 гнезд диам. 25 мм, п/п, (упаковка 1 шт.)</t>
  </si>
  <si>
    <t>№2</t>
  </si>
  <si>
    <t>кювета упак №1</t>
  </si>
  <si>
    <t>Кювета к коагулометру одноразовая с шариками (250мкл/50мкл), упак.1000шт.</t>
  </si>
  <si>
    <t>пробирка упак №500</t>
  </si>
  <si>
    <t>упак №500</t>
  </si>
  <si>
    <t xml:space="preserve">пробирка шт № </t>
  </si>
  <si>
    <t>Пробирка биологическая/химическая ПБ - 2 -14 -120 мм, Кат.№10002812, МиниМед 100шт/уп.</t>
  </si>
  <si>
    <t>10мл шт №1</t>
  </si>
  <si>
    <t>Дозатор механический переменного объема 1 -канальный Лайт, V - 5 50 мкл, кат.№4640092</t>
  </si>
  <si>
    <t>шт №2</t>
  </si>
  <si>
    <t>Лента ЛПУ-240 (4000)</t>
  </si>
  <si>
    <t>пробирка шт №1</t>
  </si>
  <si>
    <t>Пробирки вакуумные с активатором свертывания для исследования сыворотки ( с красной крышкой) 100шт/уп.</t>
  </si>
  <si>
    <t>пробирка шт №100</t>
  </si>
  <si>
    <t>Система для взятия каппиллярной крови Синтавет-200 К3ЭДТА, 100 шт/уп.</t>
  </si>
  <si>
    <t>штатив №2</t>
  </si>
  <si>
    <t>шт №500</t>
  </si>
  <si>
    <t>скарификатор шт  №1</t>
  </si>
  <si>
    <t>тест упак №100</t>
  </si>
  <si>
    <t>контрольный материал фл №1</t>
  </si>
  <si>
    <t>1х 2,5мл упак №1</t>
  </si>
  <si>
    <t>Microvettе 200 мкл с ЭДТА К3 Система взятия капиллярной крови (пробирка + капилляр, 100 шт /уп)</t>
  </si>
  <si>
    <t>скарификатор шт №1</t>
  </si>
  <si>
    <t>ТДиагностические полоски «Уриполиан -11Y», (моча, 100шт), Биосенсор АН</t>
  </si>
  <si>
    <t>грязь упак №2</t>
  </si>
  <si>
    <t>Грязь Сакского озера илово-сульфидная аппликация электро (2х5кг)</t>
  </si>
  <si>
    <t>упак №2</t>
  </si>
  <si>
    <t>Парафин жидкий упак 0,25кг №1</t>
  </si>
  <si>
    <t>Парафин косметический упак 0,25кг №1</t>
  </si>
  <si>
    <t>упак 0,25кг №1</t>
  </si>
  <si>
    <t>крем упак 75мл №1</t>
  </si>
  <si>
    <t>Крем Нега массажный упак 75мл №1</t>
  </si>
  <si>
    <t>упак 75мл №1</t>
  </si>
  <si>
    <t>спасатель бальзам 30г №1</t>
  </si>
  <si>
    <t>Спасатель бальзам 30г №1</t>
  </si>
  <si>
    <t>бальзам 30г №1</t>
  </si>
  <si>
    <t>шампунь упак 100мл №1</t>
  </si>
  <si>
    <t>Шампунь Веда педикул упак 100мл №1</t>
  </si>
  <si>
    <t>Сервер</t>
  </si>
  <si>
    <t>Сервер  Xeon D-2146NT/ 32 Гб/ 480 Гб SSD/ПО Microsoft Windows Server 2012 x64 Standard 2CPU/2VM Рус.(OEM) &lt;P73-05337&gt;</t>
  </si>
  <si>
    <t>Расширение МИС требующее больше ресурсов, и увеличение количества конечных пользователей.</t>
  </si>
  <si>
    <t>Системный блок</t>
  </si>
  <si>
    <t>Авторефрактометр, офтальморефрактометр, рефрактометр</t>
  </si>
  <si>
    <t>Авторефрактометр VZOR 9000</t>
  </si>
  <si>
    <t>309991, Белгородская обл., Валуйский р-н, г. Валуйки, Привокзальная пл., д. 4</t>
  </si>
  <si>
    <t>Установка стоматологическая</t>
  </si>
  <si>
    <t>Установка стоматологическая cерии Stern Weber/Stern Weber S</t>
  </si>
  <si>
    <t>Компрессор стоматологический</t>
  </si>
  <si>
    <t>Компрессор для 2-х стоматологических установок DK50</t>
  </si>
  <si>
    <t>Аппарат для вакуумного массажа (пневмомассажа)</t>
  </si>
  <si>
    <t>Аппарат для пневмомассажа барабанной перепонки уха АМПУ Компрессор</t>
  </si>
  <si>
    <t>Электрокардиограф</t>
  </si>
  <si>
    <t>Компьютерный электрокардиограф ЭКГК-02 Валента</t>
  </si>
  <si>
    <t>Система для холтеровского (суточного) мониторирования</t>
  </si>
  <si>
    <t>Суточный монитор артериального давления (СМАД) «КАРДИОТЕХНИКА-07-АД-1»</t>
  </si>
  <si>
    <t>Оборудование для КДЛ</t>
  </si>
  <si>
    <t>шкаф сушильный (80л, 200 с, корпус и камера из нержавеющей стали, код 2011)</t>
  </si>
  <si>
    <t>Оборудование для ультразвуковой очистки лабораторной посуды и инструментов</t>
  </si>
  <si>
    <t>Установка для ультразвуковой механизированной предстерилизационной очистки медицинских инструментов УЗО-10-01</t>
  </si>
  <si>
    <t>Анализатор биохимический полуавтоматический</t>
  </si>
  <si>
    <t>Биохимический анализатор Clima MC-15</t>
  </si>
  <si>
    <t>Аппарат для инфракрасной (ИК) терапии</t>
  </si>
  <si>
    <t>Аппарат ЛАСТ-02 (комплектация гинекология)</t>
  </si>
  <si>
    <t>Аппарат ударно-волновой терапии</t>
  </si>
  <si>
    <t>Аппарат ударно волновой терапии Longest LGT-2500S</t>
  </si>
  <si>
    <t>Электрокардиограф 6-канальный ECG-1006</t>
  </si>
  <si>
    <t>Компактный холтер «КАРДИОТЕХНИКА-07-3/12»</t>
  </si>
  <si>
    <t>Дефибриллятор-монитор со встроенным кардиостимулятором</t>
  </si>
  <si>
    <t>Дефибриллятор Philips HeartStart FRx</t>
  </si>
  <si>
    <t>Кольпоскоп, видеокольпоскоп</t>
  </si>
  <si>
    <t>Видеокольпоскоп KERNEL KN2200A (HD)</t>
  </si>
  <si>
    <t>Гистероскоп</t>
  </si>
  <si>
    <t>Гибкий интубоскоп А20R</t>
  </si>
  <si>
    <t>Закупка: 21159000386 - Закупка аппаратов ультразвуковой терапии на 2021 год  (План.платежи (всего), руб.:  160 000,00)</t>
  </si>
  <si>
    <t>2021.03.15.159-00044</t>
  </si>
  <si>
    <t>Аппарат ультразвуковой терапевтический</t>
  </si>
  <si>
    <t>Аппарат ультразвуковой терапии Sonopulse, вариант исполнения: SONOPULSE 1.0 MHZ/3.0 MHZ</t>
  </si>
  <si>
    <t>21159000386 - Закупка аппаратов ультразвуковой терапии на 2021 год</t>
  </si>
  <si>
    <t>Закупка: 21159000590 - Закупка стомтологической установки на 2021 год  (План.платежи (всего), руб.:  450 000,00)</t>
  </si>
  <si>
    <t>2021.03.15.159-00047</t>
  </si>
  <si>
    <t>Установка стоматологическая cерии Mercury 550 нижняя подача</t>
  </si>
  <si>
    <t>21159000590 - Закупка стомтологической установки на 2021 год</t>
  </si>
  <si>
    <t>Закупка: 21159000591 - Закупка стоматологической установки на 2021 год  (План.платежи (всего), руб.:  400 000,00)</t>
  </si>
  <si>
    <t>2021.03.15.159-00048</t>
  </si>
  <si>
    <t>Установка стоматологическая cерии Mercury 1000 нижняя подача</t>
  </si>
  <si>
    <t>21159000591 - Закупка стоматологической установки на 2021 год</t>
  </si>
  <si>
    <t>Подкатегория: Транспортные средства  (План.платежи (всего), руб.:  780 000,00)</t>
  </si>
  <si>
    <t>Закупка: 21159000540 - Закупка автомобилей  (План.платежи (всего), руб.:  780 000,00)</t>
  </si>
  <si>
    <t>2021.03.15.159-00046</t>
  </si>
  <si>
    <t>Общего назначения</t>
  </si>
  <si>
    <t>Автомобиль легковой универсал 5 мест</t>
  </si>
  <si>
    <t>21159000540 - Закупка автомобилей</t>
  </si>
  <si>
    <t>Бензин марки АИ-92</t>
  </si>
  <si>
    <t>Бензин марки АИ-95</t>
  </si>
  <si>
    <t>Антифриз Felix (ОЖ) канистра 10кг.</t>
  </si>
  <si>
    <t>Антифриз Felix (ОЖ) канистра10кг.</t>
  </si>
  <si>
    <t xml:space="preserve">Тосол (ОЖ) 10 кг. </t>
  </si>
  <si>
    <t>Масло для смазки цепи  1л.</t>
  </si>
  <si>
    <t>Аккумуляторная батарея (АКБ 6 ст-75)</t>
  </si>
  <si>
    <t>Аккумуляторная батарея (АКБ 6 ст-75) для служебных автомобилей</t>
  </si>
  <si>
    <t>Аккумуляторная батарея (АКБ 6 ст-60)</t>
  </si>
  <si>
    <t>Аккумуляторная батарея (АКБ 6 ст-60) для служебного автомобиля</t>
  </si>
  <si>
    <t>Лампа головного света автомобиля галогенная</t>
  </si>
  <si>
    <t>Лампа накаливания автомобильная для внешних световых приборов</t>
  </si>
  <si>
    <t>Щетка стеклоочистителя автомобиля</t>
  </si>
  <si>
    <t>Щетки стеклоочистителя автомобиля для служебных автомобилей</t>
  </si>
  <si>
    <t>Автошины 185/65 R 15</t>
  </si>
  <si>
    <t>Автошины летние для автомобиля ЛАДА Ларгус</t>
  </si>
  <si>
    <t>Автошины 185/65 R15 зимние шипованные</t>
  </si>
  <si>
    <t>Зимние шипованные автошины для автомобиля Лада Ларгус</t>
  </si>
  <si>
    <t>Обучение сотрудников</t>
  </si>
  <si>
    <t>Обучение по тепловым энергоустановкам</t>
  </si>
  <si>
    <t>Обучение и аттестация обслуживающего персонала нормам и правилам работы в тепловых энергоустановках.</t>
  </si>
  <si>
    <t>Повышение квалификации Лечебное дело м/с</t>
  </si>
  <si>
    <t>Ремонт и ТО оборудования</t>
  </si>
  <si>
    <t>Обучение по гражданской обороне</t>
  </si>
  <si>
    <t>Обучение руководителей и их заместителей по ГО</t>
  </si>
  <si>
    <t>Обучение сотрудников по обслуживанию сосудов, работающих под давлением</t>
  </si>
  <si>
    <t>Допуск к выполнению работ по обслуживанию и ремонту сосудов работающих под давлением (повторная подготовка)</t>
  </si>
  <si>
    <t>Повышение квалификации Физиотерапия м/с</t>
  </si>
  <si>
    <t>Обучение по электробезопасности</t>
  </si>
  <si>
    <t>Обучение правилам электробезопасности. Обучение рабочих, специалистов и служащих на производстве и в быту (повторная проверка знаний)</t>
  </si>
  <si>
    <t xml:space="preserve">Повышение квалификации Акушерское дело </t>
  </si>
  <si>
    <t>Обучение по пожарной безопасности</t>
  </si>
  <si>
    <t xml:space="preserve">Обучение правилам пожарной безопасности. Обучение рабочих, специалистов и служащих на производстве и в быту. </t>
  </si>
  <si>
    <t>Обучение по охране труда</t>
  </si>
  <si>
    <t>Получение знаний по вопросам безопасности трудового процеса</t>
  </si>
  <si>
    <t>Повышение квалификации Профпатология</t>
  </si>
  <si>
    <t>Повышение квалификации Организация здравоохранения и общественное здоровье</t>
  </si>
  <si>
    <t xml:space="preserve">Повышение квалификации Стоматология ортопедическая </t>
  </si>
  <si>
    <t xml:space="preserve">Повышение квалификации Сестринское дело </t>
  </si>
  <si>
    <t>Повышение квалификации Рентгенология</t>
  </si>
  <si>
    <t>Повышение квалификации Медицинский массаж</t>
  </si>
  <si>
    <t>Повышение квалификации Лечебное дело фельдшер</t>
  </si>
  <si>
    <t>Повышение квалификации Неврология</t>
  </si>
  <si>
    <t>Заправка, ремонт и восстановление картриджей, ремонт принтеров Поликлиники № 1 (г.Белгород пр.Славы д.9)</t>
  </si>
  <si>
    <t>Заправка, ремонт и восстановление картриджей, ремонт принтеров</t>
  </si>
  <si>
    <t xml:space="preserve">Забор, возврат, заправка,ремонт картриджей , принтеров, МФУ. _x000D_
"Заправка CB435A (P1005 / P1006) 326,70 руб.; Заправка CB436A (P1505 / M1522/ M1120mfp) 326,70 руб.; Заправка Q2612A (1010/1012/1015/1018/1020/1022/3015/3020/ 3030/ 3050/3050Z/3052/3055/M1005mfp) 326,70 руб.; Заправка CE278A (P1566 / P1606) 326,70 руб.; Заправка CE285A (P1102 / P1102W) 326,70 руб.; Заправка Cartridge 728 (MF4410/4430/4450/4550/4570/4580) 326,70 руб.;  Восстановление CB436A (P1505 / M1522/ M1120mfp) 772,20 руб.; Восстановление 2612A (1010/1012/1015/1018/1020/1022/3015/3020/ 3030/ 3050/3050Z/3052/3055/M1005mfp) 772,20 руб.; Восстановление CE278A (P1566 / P1606) 772,20 руб.; Восстановление CE285A (P1102 / P1102W) 772,20 руб.; Восстановление Cartridge 728 (MF4410/4430/4450/4550/4570/4580) 772,20 руб.; Восстановление Cartridge 725 ( LBP6000 серии) 772,20 руб.; Восстановление EP-27 (LBP3200/LaserBaseMF3110/MF3228/MF3240/ MF5630/MF5650/ MF5730/MF5750/MF5770) 772,20 руб. Выполнение работ осуществляется по адресу:
- 308000, г. Белгород, проспект Славы, дом 9;"_x000D_
_x000D_
_x000D_
</t>
  </si>
  <si>
    <t>Услуги телефонной связи и услуги связи (интернет)</t>
  </si>
  <si>
    <t>Услуги доступа к интернету Поликлиника № 2</t>
  </si>
  <si>
    <t>Услуги доступа к интернету Поликлиника № 3</t>
  </si>
  <si>
    <t>Услуги городской телефонной связи + интернет (РТС)</t>
  </si>
  <si>
    <t>Заправка картриджей Поликлиники № 2 (г. Валуйки, привокзальная площадь, д.4)</t>
  </si>
  <si>
    <t>Заправка картриджа НР СВ435А (Р1005/1006) 350,00 руб.; Заправка картриджа HP CE285A (P1102) 350,00 руб.;  Выполнение работ осуществляется по адресу:_x000D_
- 309991, г. Валуйки, Привокзальная пл., д. 4.</t>
  </si>
  <si>
    <t>Заправка картриджей Поликлиники № 3 (г. Старый Оскол, ул. Березовая, дом 1 а)</t>
  </si>
  <si>
    <t>Заправка картриджа Canon Cartridge 725 230,00 руб.; Заправка картриджа HP CE285A (85A) 230,00 руб.;  Выполнение работ осуществляется по адресу:_x000D_
- 309508, г. Старый Оскол, ул. Берёзовая, д. 1а;</t>
  </si>
  <si>
    <t>Информационные услуги, поддержка сайтов и ПО</t>
  </si>
  <si>
    <t xml:space="preserve">Сопровождение ТМ МИС </t>
  </si>
  <si>
    <t>Обновление, доработка, техпотдержка Меицинской информационной системы.</t>
  </si>
  <si>
    <t>Сопровождение 1С Бухгалтерия, Камин.</t>
  </si>
  <si>
    <t>Охрана</t>
  </si>
  <si>
    <t>Охрана зданий и территорий</t>
  </si>
  <si>
    <t xml:space="preserve">Оказание услуг осуществляется по адресу:_x000D_
- 308000, г. Белгород, проспект Славы, дом 9;_x000D_
- 308000, г. Белгород, проспект Славы, дом 5;_x000D_
- 308000, г. Белгород, урочище Липки, остановочный пункт Пионерская;_x000D_
- 309508, г. Старый Оскол, ул. Берёзовая, д. 1а;_x000D_
- 309991, г. Валуйки, Привокзальная пл., д. 4._x000D_
</t>
  </si>
  <si>
    <t>Аутсорсинг организации лечебного питания</t>
  </si>
  <si>
    <t>Оказание услуг по организации приготовления ежедневного 3-х разового лечебного</t>
  </si>
  <si>
    <t>Доставка готовых блюд осуществляется на собственном транспорте Заказчика по адресу: г. Белгород, остановочный пункт Пионерская, урочище Липки.</t>
  </si>
  <si>
    <t>Выполнение работ по техническому обслуживанию медицинского оборудования</t>
  </si>
  <si>
    <t xml:space="preserve">Выполнение работ осуществляется по следующим адресам:_x000D_
- г. Белгород, проспект Славы, дом 9;_x000D_
- г. Старый Оскол, ул. Берёзовая, д. 1а;_x000D_
- г. Валуйки, Привокзальная пл., д. 4._x000D_
- г. Белгород, урочище Липки, остановочный пункт Пионерская;_x000D_
Всего единиц медицинского оборудования 254. В стоимость технического обслуживания ремонт и запастные части не входят._x000D_
</t>
  </si>
  <si>
    <t>Сервисное обслуживание АСПО пунктов ПРМО на станциях: Ржава, Готня, Белгород, Старый Оскол, Валуйки.</t>
  </si>
  <si>
    <t>Сервисное обслуживание АСПО пунктов ПРМО на станциях: Ржава, Готня, Белгород, Старый Оскол, Валуйки. Всего 8 АСПО.</t>
  </si>
  <si>
    <t>Юридические и консультационные услуги</t>
  </si>
  <si>
    <t>Техническое сопровождение VipNet Client 4.x (КС2) с установкой и настройков рабочего места</t>
  </si>
  <si>
    <t>Обеспечение защищенного канала передачи данных, при обмене конфиенциально инфрмацией, персональных данных, медицинской тайны пациентов при отправке этих данных в контролирующие организации области и страховые компании, а так же при работе в медицинской информационной системе ТМ-МИС установленой в учрждении. Точки подключения к сети Vipnet: г.Белгород пр. Славы д.9(Поликлиника 1), Старый Оскол, ул.Березовая д.1а (Поликлиника 3) г.Валуйки Привокзальная площадь д.4 (Поликлиника 2)</t>
  </si>
  <si>
    <t>Оплата хостинга</t>
  </si>
  <si>
    <t>Call-Центр , предоставление номера 8-800, CRM</t>
  </si>
  <si>
    <t>Call-Центр MAngo Teecom для кабинетов платных услуг, возможность составления карточек звонков, запись звонков, регистрация вызовов, Статистика по звонкам. Преоставление софтофона</t>
  </si>
  <si>
    <t>Предоставление номера 8-800,  4 точки подключения: Белгород-2 телефона, Старый оскол -1 телеон, Валуйки -1 телефон.</t>
  </si>
  <si>
    <t>Медицинские услуги</t>
  </si>
  <si>
    <t>металлокерамическая коронка Duracem.Noritake.зуб</t>
  </si>
  <si>
    <t>Цельнолитая коронка с керамической облицовкой</t>
  </si>
  <si>
    <t>Цельнолитая коронка,зуб</t>
  </si>
  <si>
    <t>Коронка стальная(штамповка)+зуб стал.с напылением</t>
  </si>
  <si>
    <t>Вкладка культевая</t>
  </si>
  <si>
    <t>Временная коронка</t>
  </si>
  <si>
    <t>Фасетка с напылением</t>
  </si>
  <si>
    <t>Коронка пластмассовая</t>
  </si>
  <si>
    <t>Металлопластмассовая коронка</t>
  </si>
  <si>
    <t>Починка протеза</t>
  </si>
  <si>
    <t>Частичный пластиночный съемный протез</t>
  </si>
  <si>
    <t>Полный пластиночный съемный протез</t>
  </si>
  <si>
    <t>Съемный протез,термопластичный</t>
  </si>
  <si>
    <t>Комбинированная коронка с напылением</t>
  </si>
  <si>
    <t>Металлокерамическая коронка на имплант с абатментом (основанием)</t>
  </si>
  <si>
    <t xml:space="preserve">Металлокерамическая коронка на имплант с абатментом (основанием)_x000D_
</t>
  </si>
  <si>
    <t>Коронка, винир e-max</t>
  </si>
  <si>
    <t>Коронка из диаксида циркония</t>
  </si>
  <si>
    <t xml:space="preserve">Коронка из диаксида циркония_x000D_
</t>
  </si>
  <si>
    <t>Индивидуальный абатмент</t>
  </si>
  <si>
    <t xml:space="preserve">Индивидуальный абатмент_x000D_
</t>
  </si>
  <si>
    <t>Лабораторные услуги</t>
  </si>
  <si>
    <t>Цитологическое исследование препарата тканей влагалища</t>
  </si>
  <si>
    <t>Лабораторные исследования Поликлиники № 3 (г. Старый Оскол, ул Березовая, дом 1а). Количество исследований зависит от количества выигранных торгов со сторонними организациями.</t>
  </si>
  <si>
    <t>Цитологическое исследование отделяемого из соска молочной железы</t>
  </si>
  <si>
    <t>Определение антител классов M, G (IgM, IgG) к антигену вирусного гепатита B (HbsAg Hepatitis B virus) в крови</t>
  </si>
  <si>
    <t>Определение антител классов M, G (IgM, IgG) к вирусному гепатиту C (Hepatitis C virus) в крови</t>
  </si>
  <si>
    <t>Исследование крови на ВИЧ-инфекцию</t>
  </si>
  <si>
    <t>Гистологическое исследование операционно-биопсийного материала</t>
  </si>
  <si>
    <t>Полиграфические услуги</t>
  </si>
  <si>
    <t>Бланк «Медицинское заключение об отсутствии медицинских противопоказаний к владению оружием» Формат  А5- защищенная полиграфическая продукция уровень «В»</t>
  </si>
  <si>
    <t>для 3-х учреждений: 308000, г. Белгород, проспект Славы, дом 9;_x000D_
- 309508, г. Старый Оскол, ул. Берёзовая, д. 1а;_x000D_
- 309991, г. Валуйки, Привокзальная пл., д. 4.</t>
  </si>
  <si>
    <t>Бланк «Медицинское заключение о наличии (об отсутствии) у водителей транспортного средства мед. показаний.</t>
  </si>
  <si>
    <t xml:space="preserve"> Бланки  на медицинское заключение  о наличии(об отсутствии) у водителей транспортного средства медицинских противопоказаний   должены  соответствовать  приказу Министерства здравоохранения  РФ от 15. 06. 2015 года  №441н (приложение №2).. Форма № 003-В/у_x000D_
</t>
  </si>
  <si>
    <t>Услуги по метрологической проверке</t>
  </si>
  <si>
    <t>Метрологическая поверка "Алкотестеров"</t>
  </si>
  <si>
    <t>Выполнение работ осуществляется на здравпунктах.</t>
  </si>
  <si>
    <t>Метрологическая поверка "Измерительных блоков"</t>
  </si>
  <si>
    <t>Ремонт "Алкотестеров Lion SD 400, Аlcoblow, Mark 5" и "Измерительных блоков к системе АСПО"</t>
  </si>
  <si>
    <t>Выполнение работ осуществляется на здравпунктах по мере необходимости</t>
  </si>
  <si>
    <t>Поверка медицинского оборудования</t>
  </si>
  <si>
    <t xml:space="preserve">Выполнение работ по метрологической поверке по адресу: - 308000, г. Белгород, проспект Славы, дом 9; - 309508, г. Старый Оскол, ул. Берёзовая, д. 1а; - 309991, г. Валуйки, Привокзальная пл., д. 4. Всего единиц медицинского оборудования 320. </t>
  </si>
  <si>
    <t>Калибровка медицинского оборудования</t>
  </si>
  <si>
    <t>Прачечные услуги</t>
  </si>
  <si>
    <t>Стирка медицинского белья с доставкой</t>
  </si>
  <si>
    <t>ТО и устранение аварийных отказов системы оповещения при пожаре</t>
  </si>
  <si>
    <t>Ежемесячное обслуживание систем пожарной сигнализации и оповещения о пожаре:                - 308000, г. Белгород, проспект Славы, дом 9 (поликлиника S=1819,4 м2; 67,38 УУ ТСО) и прилегающие здания (склад, гараж S=243,1 м2; 13,48 УУ ТСО);</t>
  </si>
  <si>
    <t>Ежемесячное обслуживание систем пожарной сигнализации и оповещения о пожаре:                - 308000, г. Белгород, проспект Славы, дом 9 (поликлиника S=1819,4 м2; 67,38 УУ ТСО) и прилегающие здания (склад, гараж S=243,1 м2; 13,48 УУ ТСО);_x000D_
- 308000, г. Белгород, проспект Славы, дом 5(административное помещение S=269,3 м2; 14,24 УУ ТСО);_x000D_
- 308000, г. Белгород, урочище Липки (круглосуточный стационар S=1162,2 м2; 37,02 УУ ТСО);_x000D_
- 308000, Курская область, Пристенский район, п. Пристень, ул. Привокзальная, д.6 (врачебный здравпункт S=316,1 м2; 16,12 УУ ТСО). Общее количество ежемесячно обслуживаемых условных установок технических средств охраны (УУ ТСО) 134,76 шт.</t>
  </si>
  <si>
    <t>Ежемесячное обслуживание систем пожарной сигнализации и оповещения о пожарездания поликлиники №3 (на ст. Старый Оскол) в соответствии с требованиями пожарной безопасности.</t>
  </si>
  <si>
    <t xml:space="preserve">Ежемесячное обслуживание систем пожарной сигнализации и оповещения о пожаре: Белгородская обл., г. Старый Оскол, ул. Березовая 1 а (поликлиника №3). Общее количество ежемесячно обслуживаемых условных установок технических средств охраны (УУ ТСО) 33,28шт._x000D_
</t>
  </si>
  <si>
    <t>Утилизация бытовых отходов</t>
  </si>
  <si>
    <t>Вывоз и утилизация отходов класса А</t>
  </si>
  <si>
    <t xml:space="preserve">Вывоз и утилизация отходов класса А со структурных подразделений учреждения._x000D_
Оказание услуг осуществляется по адресу:_x000D_
- 308000, г. Белгород, проспект Славы, дом 9;_x000D_
- 308000, г. Белгород, урочище Липки._x000D_
</t>
  </si>
  <si>
    <t xml:space="preserve">Ежемесечное обслуживание системы пожарной сигнализации и оповещения о пожаре здания поликлиники №2 (на ст. Валуйки) в соответствии с требованиями пожарной безопасности. </t>
  </si>
  <si>
    <t xml:space="preserve">Ежемесечное обслуживание системы пожарной сигнализации и оповещения о пожаре здания поликлиники №2 (на ст. Валуйки) в соответствии с требованиями пожарной безопасности. Общее количество ежемесячно обслуживаемых условных установок технических средств охраны (УУ ТСО), в количестве 16,17 шт. По адресу - 309991, г. Валуйки, Привокзальная пл., д. 4. _x000D_
</t>
  </si>
  <si>
    <t>Услуги по содержанию и ремонту имущества учреждения</t>
  </si>
  <si>
    <t>Техническое обслуживание и ремонт кондиционеров и систем вентиляции</t>
  </si>
  <si>
    <t>Техническое обслуживание иремонт кондиционеров и систем вентиляции по адресам:_x000D_
- 308000, г. Белгород, проспект Славы, дом 9;                                                - 308000, г. Белгород, пр-т, Славы, д. 5, пом.1;_x000D_
- 308000, г. Белгород, урочище Липки (круглосуточный стационар);_x000D_
- 308000, Белгородская обл., г. Валуйки, пл. Привокзальная, д. 4;              - 308000 Белгородская область, г. Старый Оскол, ул. Березовая 1а.</t>
  </si>
  <si>
    <t>Вывоз и утилизация жидких бытовых отходов</t>
  </si>
  <si>
    <t>Охрана группами быстрого реагирования</t>
  </si>
  <si>
    <t>Охранно-пожарная сигнализация комнаты хранения наркотических средств с тревожной кнопкой поликлиники № 1, выведенная на пульт вневедомственной охраны</t>
  </si>
  <si>
    <t xml:space="preserve">Тревожная кнопка поликлиники № 2, выведенная на пульт вневедомственной охраны </t>
  </si>
  <si>
    <t>Мобильная связь, 33 сим-карты, тарифный план Умный бизнес-Белгород, количество исходящих 300 мин по каждой сим-карте</t>
  </si>
  <si>
    <t>Страхование</t>
  </si>
  <si>
    <t>ОСАГО</t>
  </si>
  <si>
    <t>ОСАГО автомобилей</t>
  </si>
  <si>
    <t>Услуги по техническому обслуживанию системы передачи извещений о пожаре</t>
  </si>
  <si>
    <t>Ремонт и ТО автотранспорта</t>
  </si>
  <si>
    <t>Ежегодный технический осмотр автомобилей</t>
  </si>
  <si>
    <t>Периодическое техническое обслуживание и ремонт транспортных средств</t>
  </si>
  <si>
    <t>Периодическое техническое обслуживание автомобилей</t>
  </si>
  <si>
    <t>Шиномонтаж колес автмобилей</t>
  </si>
  <si>
    <t>Техническое обслуживание приборов учета тепловой энергии</t>
  </si>
  <si>
    <t>Строительные работы и обслуживание зданий</t>
  </si>
  <si>
    <t>Техническое обслуживание инженерного оборудования, благоустройство и обеспечение санитарного состояние придомовой территории  нежилого помещения</t>
  </si>
  <si>
    <t>Услуги связи РЦС (жд связь)</t>
  </si>
  <si>
    <t>Услуги городской телефонной связи (Ростелеком)</t>
  </si>
  <si>
    <t>Утилизация мед отходов</t>
  </si>
  <si>
    <t>Вывоз и утилизация медицинских отходов класса Б и В Поликлиники № 1 (Белгород)</t>
  </si>
  <si>
    <t xml:space="preserve">Вывоз и утилизация отходов класса Б со структурных подразделений учреждения._x000D_
Оказание услуг осуществляется по адресу:_x000D_
- 308000, г. Белгород, проспект Славы, дом 9 (80 кг в месяц);_x000D_
</t>
  </si>
  <si>
    <t>Транспортные услуги</t>
  </si>
  <si>
    <t xml:space="preserve">Услуги по вывозу снега с территории учреждения </t>
  </si>
  <si>
    <t>Транспортные услуги по вывозу снега с территории учреждения</t>
  </si>
  <si>
    <t>Страхование недвижимого имущества</t>
  </si>
  <si>
    <t>Вывоз и утилизация отходов класса А со структурных подразделений учреждения.</t>
  </si>
  <si>
    <t>Вывоз и утилизация отходов класса А со структурных подразделений учреждения._x000D_
Оказание услуг осуществляется по адресу:_x000D_
- 309991, г. Валуйки, пл.Привокзальная, 4.</t>
  </si>
  <si>
    <t>Техническое обслуживание трансформаторных подстанций (ТП-1 и ТП-2) в соответствии с требованиями Ростехнадзора</t>
  </si>
  <si>
    <t>Кадастровые работы.Подготовка технической документации на объекты недвижимости.</t>
  </si>
  <si>
    <t>Вывоз и утилизация отходов класса А со структурных подразделений учреждения._x000D_
Оказание услуг осуществляется по адресу:_x000D_
- 309508, г.Старый Оскол, ул.Березовая, 1а.</t>
  </si>
  <si>
    <t>Услуги спецтехники (кран-манипулятор, автовышка) для нужд учреждения</t>
  </si>
  <si>
    <t>Услуги спецтехники (трактора) по расчистке территории от снега</t>
  </si>
  <si>
    <t>Ландшафтные и дизайнерские услуги</t>
  </si>
  <si>
    <t>Монтаж баннера размером 1500*2000 мм с применением спецтехники в связи с празднованием нового года</t>
  </si>
  <si>
    <t>Монтаж баннера размером 1050*7000 мм с применением спецтехники в связи с празднованием нового года</t>
  </si>
  <si>
    <t>Демонтаж баннера размером 1500*2000 мм с применением спецтехники в связи с окончанием  новогодних праздников</t>
  </si>
  <si>
    <t>Демонтаж баннера размером 1050*7000 мм с применением спецтехники в связи с окончанием  новогодних праздников</t>
  </si>
  <si>
    <t>Монтаж баннера размером 1500*2000 мм с применением спецтехники в связи с майскими праздниками</t>
  </si>
  <si>
    <t>Монтаж баннера размером 1050*7000 мм с применением спецтехники в связи с майскими праздниками</t>
  </si>
  <si>
    <t>Демонтаж баннера 1500*2000 мм с применением спецтехники в связи с окончанием  майских праздников</t>
  </si>
  <si>
    <t>Демонтаж баннера 1500*2000 мм с применением спецтехники в связи в связи с окончанием  майских праздников</t>
  </si>
  <si>
    <t>Демонтаж баннера размером 1050*7000 мм с применением спецтехники в связи с окончанием  майских праздников</t>
  </si>
  <si>
    <t>Монтаж баннера размером 1500*2000 мм с применением спецтехники в связи с празднованием дня города</t>
  </si>
  <si>
    <t>Монтаж баннера размером 1050*7000 мм с применением спецтехники в связи с празднованием дня города</t>
  </si>
  <si>
    <t>Демонтаж баннера размером 1500*2000 мм с применением спецтехники в связи с окончанием празднования дня города</t>
  </si>
  <si>
    <t>Демонтаж баннера размером 1050*7000 мм с применением спецтехники в связи с окончанием празднования дня города</t>
  </si>
  <si>
    <t>Демонтаж баннера размером 1050*7000 мм с применением спецтехники связи с окончанием празднования дня города</t>
  </si>
  <si>
    <t>Взнос на капитальный ремонт здания по адресу: Россия, Белгородская область,г.Белгород,  пр-кт Славы, 5.</t>
  </si>
  <si>
    <t>Программное обеспечение "Аналитфармация"</t>
  </si>
  <si>
    <t>Осуществляет поиск лекарственных препаратов, изделий медицинского назначения и биологически активных добавок. Отображает поставщиков, срок годности и цены по которым можно купить товар.</t>
  </si>
  <si>
    <t>Программа поиска торгов на всех площадках "Tenderland"</t>
  </si>
  <si>
    <t>Автоматический поиск и предоставление информации по торгам (предоставление услуг) на всех государственных и коммерческих площадках для участия в торгах. (Подписка покупается 12мес.+3мес. Бесплатно).</t>
  </si>
  <si>
    <t>Электронно-правовая система Консультант-Плюс (Медицина, бухгалтерия, кадры, юридический раздел)</t>
  </si>
  <si>
    <t>Исследование  мазка  на  гонорею</t>
  </si>
  <si>
    <t>Исследование  мазка  на  флору</t>
  </si>
  <si>
    <t xml:space="preserve">Гистологическое исследование биопсий различных локализаций, пайпель-биопсий эндометрия 1 протокол (случай, 1 блок) </t>
  </si>
  <si>
    <t>Лабораторные исследования Поликлиники № 1 (г. Белгород, проспект Славы, дом 9). Количество исследований зависит от количества выигранных торгов со сторонними организациями.</t>
  </si>
  <si>
    <t>Гистологическое исследование биопсий различных локализаций, пайпель-биопсий эндометрия 1 протокол (случай, 2 блока)</t>
  </si>
  <si>
    <t>Гистологическое исследование операционного материала, соскобов 1 протокол (случай, 4 блока)</t>
  </si>
  <si>
    <t>Цитологическое исследование</t>
  </si>
  <si>
    <t>Цитологическое исследование (соскоба влагалища, соскоба с шейки матки на атипические клетки, соскоба с цервикального канала, отделяемого из соска молочной железы, мазка мокроты на атипические клетки)</t>
  </si>
  <si>
    <t xml:space="preserve">Цитологическое исследование (аспирата из полости матки) </t>
  </si>
  <si>
    <t xml:space="preserve">Исследование соскоба  на энтеробиоз </t>
  </si>
  <si>
    <t>Исследование кала на кишечные протозоозы</t>
  </si>
  <si>
    <t>Исследование на патогенные простейшие кишечника</t>
  </si>
  <si>
    <t>Гигиеническая подготовка 1-го человека с аттестацией</t>
  </si>
  <si>
    <t>Исследование кала  на яйца гельминтов</t>
  </si>
  <si>
    <t>Посев на золотистый стафилокок без чувствительности к антибиотикам  из носа</t>
  </si>
  <si>
    <t>Посев на золотистый стафилокок без чувствительности к антибиотикам из зева</t>
  </si>
  <si>
    <t>Исследование на возбудителей дизентерии и сальмонеллёзов</t>
  </si>
  <si>
    <t>РНГА на носительство брюшного тифа</t>
  </si>
  <si>
    <t>Копровоскопическое обследование</t>
  </si>
  <si>
    <t>Исследования на возбудителей дифтерии</t>
  </si>
  <si>
    <t>Оформление ЛМК после проведения гигиенического обучения с вклеиванием голографической марки</t>
  </si>
  <si>
    <t>Профессиональная гигиеническая подготовка одного человека с аттестацией (дистанционно)</t>
  </si>
  <si>
    <t>Оформление, выдача и учет личной медицинской книжки - ЛМК (с одной голографической маркой)</t>
  </si>
  <si>
    <t>Текущий ремонт стоматологического кабинета здания поликлиники № 2 (на ст. Валуйки)</t>
  </si>
  <si>
    <t>Текущий ремонт помещений дневного стационара здания поликлиники № 2 (на ст. Валуйки)</t>
  </si>
  <si>
    <t>Текущий ремонт помещений дневного стационара здания поликлиники № 2 (на ст. Валуйки):_x000D_
- две палаты;_x000D_
- ординаторская;_x000D_
- коридор;_x000D_
- процедурный кабинет;_x000D_
- санузел.</t>
  </si>
  <si>
    <t>Текущий ремонт системы отопления здания поликлиники № 2 (на ст. Валуйки)</t>
  </si>
  <si>
    <t>Текущий ремонт смежных кабинетов лаборатории здания поликлиники № 1 (на ст. Белгород)</t>
  </si>
  <si>
    <t>Текущий ремонт смежных кабинетов лаборатории здания поликлиники № 1 (на ст. Белгород):_x000D_
- забора мочи;_x000D_
- моечная;_x000D_
- комната персонала.</t>
  </si>
  <si>
    <t>Замеры сопротивления изоляции. Испытания контуров заземления электроустановок</t>
  </si>
  <si>
    <t>Количество учреждений ЧУЗ, количество зданий и сооружений, количество контуров</t>
  </si>
  <si>
    <t>Санитарно-эпидемиологические услуги</t>
  </si>
  <si>
    <t>Обработка ядохимикатами помещения (уничтожение грызунов: крыс, мышей, полёвок и др.)</t>
  </si>
  <si>
    <t>Дератизация (борьба с грызунами)_x000D_
1.3. Оказание услуг осуществляется по адресу: _x000D_
- 308000, г. Белгород, проспект Славы, дом 9;_x000D_
-308000, г. Белгород, урочище «Липки»;_x000D_
- 309508, г. Старый Оскол, ул. Берёзовая, д. 1а;_x000D_
- 309991, г. Валуйки, Привокзальная пл., д. 4;_x000D_
-306200, Курская область, Пристенский район, п. Пристень, ул. Привокзальная, дом 6 (врачебный здравпункт на ст. Ржава).</t>
  </si>
  <si>
    <t>Оказание работ (услуг) по проведению  лабораторно – инструментальных  исследований факторов  внешней среды в рамках программы производственного контроля</t>
  </si>
  <si>
    <t>2.4. Выполнение работ (услуг) осуществляется по следующим адресам:_x000D_
- г. Белгород, проспект Славы, дом 9;_x000D_
- г. Старый Оскол, ул. Берёзовая, д. 1а;_x000D_
- г. Валуйки, Привокзальная пл., д. 4._x000D_
Описание работ:_x000D_
Определение дрожжей и плесневых грибов в воздухе закрытых помещений_x000D_
Определение стафилококка в воздухе_x000D_
Определение ОМЧ (общее микробное число) в воздухе_x000D_
Определение стафилококка в смывах_x000D_
Определение бактерий группы кишечной палочки (БГКП) в смывах_x000D_
Исследование материала на стерильность_x000D_
Бактериологические исследования готовой пищевой продукции_x000D_
Контроль паровой стерилизации медицинского инструментария_x000D_
Контроль воздушной стерилизации медицинского инструментария_x000D_
Бактериологические исследования воды_x000D_
 Измерения  уровня искусственной освещенности (иск., общ., комбин., освещ., пульсац.)_x000D_
 Измерения  параметров микроклимата_x000D_
 Измерения  уровня электромагнитного поля (ПВЭМ)_x000D_
Стоимость измерения уровня электромагнитного поля (ЭМП ВЧ, УВЧ, СВЧ, диапазон, 50ГЦ)_x000D_
Индивидуальный дозиметрический контроль (квартальный)_x000D_
Определение достаточности термообработки_x000D_
Физико-химические исследования воды_x000D_
Оценка результатов лабораторных исследований воды , почвы, пищевых  продуктов, факторов производственной среды и среды  обитания др., проведенных  ИЛЦ ФБУЗ «Центр гигиены и эпидемиологии в Белгородской области» с целью установления соответствия (несоответствия) санитарно-эпидемиологическим требованиям  с подготовкой экспертного заключения  (до 10-ти показателей)</t>
  </si>
  <si>
    <t>Лабораторные исследование (индивидуальный дозиметрический контроль)</t>
  </si>
  <si>
    <t>Предоставление статистической информации о средней заработной плате в здравоохранении региона</t>
  </si>
  <si>
    <t xml:space="preserve">Замена Фискального накопителя </t>
  </si>
  <si>
    <t>Вывоз и утилизация медицинских отходов класса Б и В Поликлиники № 2 (Валуйки)</t>
  </si>
  <si>
    <t>Территориально производить утилизацию отходов в объеме , равном фактическому весу упаковки.Обеспечить соблюдение норм техники безопасности . Производить обязательное взвешивание отходов в одноразовой  упаковке перед транспортировкой .Соблюдать график приема отходов по поликлиника №2 ст.Валуйки .</t>
  </si>
  <si>
    <t xml:space="preserve">Проведение дезинфекционных  работ в помещения    поликлиник №1 , №2, №3 ,урочище Липки , врачебный з/п на ст.Ржава .  </t>
  </si>
  <si>
    <t xml:space="preserve">Проведение дезинфекционных  работ в помещения    поликлиник №1 , №2, №3 ,урочище Липки , врачебный з/п на ст.Ржава .  _x000D_
</t>
  </si>
  <si>
    <t>Вывоз и утилизация медицинских отходов класса Б и В Поликлиники № 3 (Старый Оскол)</t>
  </si>
  <si>
    <t xml:space="preserve">Территориально производить утилизацию отходов в объеме , равном фактическому весу упаковки.Обеспечить соблюдение норм техники безопасности . Производить обязательное взвешивание отходов в одноразовой  упаковке перед транспортировкой .Соблюдать график приема отходов по поликлиника   №3 ст.Ст.Оскол . Производить утилизацию МО в соответствии с требованиями  действующего законодательства  Российской Федерации._x000D_
</t>
  </si>
  <si>
    <t>РОССИЯ, 309508, Белгородская обл, Старый Оскол г, Березовая ул, д. 1а</t>
  </si>
  <si>
    <t>Поверка пожарных кранов, пожарных рукавов, гидрантов</t>
  </si>
  <si>
    <t xml:space="preserve">Ежегодная поверка в соответствии с требованиями пожарной безопасности. Пожарных кранов и рукавов 17 штук. Пожарных гидрантов 5 штук. Оказание услуг осуществляется по адресу:_x000D_
- 308000, г. Белгород, проспект Славы, дом 9;_x000D_
- 308000, г. Белгород, проспект Славы, дом 5;_x000D_
- 308000, г. Белгород, урочище Липки, остановочный пункт Пионерская;_x000D_
- 309508, г. Старый Оскол, ул. Берёзовая, д. 1а;_x000D_
- 309991, г. Валуйки, Привокзальная пл., д. 4. </t>
  </si>
  <si>
    <t>Закупка: 21159000468 - Перезарядка огнетушителей  (План.платежи (всего), руб.:  49 995,00)</t>
  </si>
  <si>
    <t>2021.07.15.159-00076</t>
  </si>
  <si>
    <t>Перезарядка огнетушителей</t>
  </si>
  <si>
    <t xml:space="preserve">Ежегодная поверка и перезарядка огнетушителей в соответствии с требованиями пожарной безопасности. Всего огнетушителей 55 штук. Оказание услуг осуществляется по адресу:_x000D_
- 308000, г. Белгород, проспект Славы, дом 9;_x000D_
- 308000, г. Белгород, проспект Славы, дом 5;_x000D_
- 308000, г. Белгород, урочище Липки, остановочный пункт Пионерская;_x000D_
- 309508, г. Старый Оскол, ул. Берёзовая, д. 1а;_x000D_
- 309991, г. Валуйки, Привокзальная пл., д. 4. </t>
  </si>
  <si>
    <t>21159000468 - Перезарядка огнетушителей</t>
  </si>
  <si>
    <t>Закупка: 21159000469 - Обновление планов эвакуации при пожаре  (План.платежи (всего), руб.:  7 500,00)</t>
  </si>
  <si>
    <t>2021.07.15.159-00079</t>
  </si>
  <si>
    <t>Обновление планов эвакуации при пожаре формат А3</t>
  </si>
  <si>
    <t>308000, г. Белгород, проспект Славы, дом 9 - 1 шт.;_x000D_
- 309508, г. Старый Оскол, ул. Берёзовая, д. 1а - 1 шт.;_x000D_
- 309991, г. Валуйки, Привокзальная пл., д. 4 - 1 шт.</t>
  </si>
  <si>
    <t>21159000469 - Обновление планов эвакуации при пожаре</t>
  </si>
  <si>
    <t>Закупка: 21159000470 - Текущий ремонт 2-х смежных врачебных кабинетов поликлиники № 2 (на ст. Валуйки)  (План.платежи (всего), руб.:  700 000,00)</t>
  </si>
  <si>
    <t>2021.07.15.159-00281</t>
  </si>
  <si>
    <t>Текущий ремонт 2-х смежных врачебных кабинетов поликлиники № 2 (на ст. Валуйки)</t>
  </si>
  <si>
    <t>21159000470 - Текущий ремонт 2-х смежных врачебных кабинетов поликлиники № 2 (на ст. Валуйки)</t>
  </si>
  <si>
    <t>Закупка: 21159000471 - Устройство узла учета тепловой энергии здания поликлиники № 1 (на ст. Белгород)  (План.платежи (всего), руб.:  350 000,00)</t>
  </si>
  <si>
    <t>2021.07.15.159-00282</t>
  </si>
  <si>
    <t>Устройство узла учета тепловой энергии здания поликлиники № 1 (на ст. Белгород)</t>
  </si>
  <si>
    <t>21159000471 - Устройство узла учета тепловой энергии здания поликлиники № 1 (на ст. Белгород)</t>
  </si>
  <si>
    <t>Закупка: 21159000472 - Закупка услуг по гидропневмопромывке и опрессовке систем отопления поликлиники № 1  на 2021 год по адресу:Белгородская область, г.Белгород, пр-кт Славы, 9  (План.платежи (всего), руб.:  50 000,00)</t>
  </si>
  <si>
    <t>2021.07.15.159-00283</t>
  </si>
  <si>
    <t>Закупка услуг по гидропневмопромывке и опрессовке систем отопления поликлиники № 1  на 2021 год по адресу:Белгородская область, г.Белгород, пр-кт Славы, 9</t>
  </si>
  <si>
    <t>21159000472 - Закупка услуг по гидропневмопромывке и опрессовке систем отопления поликлиники № 1  на 2021 год по адресу:Белгородская область, г.Белгород, пр-кт Славы, 9</t>
  </si>
  <si>
    <t>Закупка: 21159000475 - Закупка услуг по гидропневмопромывке и опрессовке системы отопления поликлиники № 2 на 2021 год по адресу: Белгородская область, г.Валуйки, пл.Привокзальная, 4  (План.платежи (всего), руб.:  30 000,00)</t>
  </si>
  <si>
    <t>2021.07.15.159-00284</t>
  </si>
  <si>
    <t>Закупка услуг по гидропневмопромывке и опрессовке системы отопления поликлиники № 2 на 2021 год по адресу: Белгородская область, г.Валуйки, пл.Привокзальная, 4</t>
  </si>
  <si>
    <t>21159000475 - Закупка услуг по гидропневмопромывке и опрессовке системы отопления поликлиники № 2 на 2021 год по адресу: Белгородская область, г.Валуйки, пл.Привокзальная, 4</t>
  </si>
  <si>
    <t>Закупка: 21159000478 - Закупка услуг по гидропневмопромывке и опрессовке системы отопления поликлиники № 3 на 2021 год по адресу: Белгородская область, г.Старый Оскол, ул.Березовая, 1а.   (План.платежи (всего), руб.:  50 000,00)</t>
  </si>
  <si>
    <t>2021.07.15.159-00285</t>
  </si>
  <si>
    <t xml:space="preserve">Закупка услуг по гидропневмопромывке и опрессовке системы отопления поликлиники № 3 на 2021 год по адресу: Белгородская область, г.Старый Оскол, ул.Березовая, 1а. </t>
  </si>
  <si>
    <t xml:space="preserve">21159000478 - Закупка услуг по гидропневмопромывке и опрессовке системы отопления поликлиники № 3 на 2021 год по адресу: Белгородская область, г.Старый Оскол, ул.Березовая, 1а. </t>
  </si>
  <si>
    <t>Закупка: 21159000497 - Поисковая система 2ГИС Старый Оскол на 2021 год  (План.платежи (всего), руб.:  90 000,00)</t>
  </si>
  <si>
    <t>2021.07.15.159-00135</t>
  </si>
  <si>
    <t>Рекламные услуги</t>
  </si>
  <si>
    <t>2ГИС Старый Оскол. Поисковая система 2ГИС Старый Оскол.</t>
  </si>
  <si>
    <t>_x000D_
2ГИС Старый Оскол. Поисковая система 2ГИС Старый Оскол. Брендирование карточки компании                    Приоритет в рубрике 1-го порядка для одинарного баннера в рубрике, размещается в рубриках: «Многопрофильные медицинские центры», «Медицинские анализы», «Реабилитационные центры», «Диагностические центры» Подключение в другие рубрики для пакета «Базовый», размещается в рубриках: «Диагностические центры», «Услуги дерматовенеролога», «Многопрофильные медицинские центры», «Услуги маммолога».</t>
  </si>
  <si>
    <t>21159000497 - Поисковая система 2ГИС Старый Оскол на 2021 год</t>
  </si>
  <si>
    <t>Закупка: 21159000498 - ZOON Белгород. Оказание информационных услуг, поддержки и продвижения Интернет ресурса.  (План.платежи (всего), руб.:  120 000,00)</t>
  </si>
  <si>
    <t>2021.07.15.159-00134</t>
  </si>
  <si>
    <t>ZOON Белгород. Интернет сервис по продвижению учреждения</t>
  </si>
  <si>
    <t xml:space="preserve">1.	Премиум-страница без чужой рекламы и ссылок на конкурентов;_x000D_
2.	 Уникальное редакторское SEO-описание;_x000D_
3.	 Профессиональная фотосессия помещения;_x000D_
5.	Топовые позиции в рейтинге портала по гео-локации (страница поднимается на верх поиска);_x000D_
6.	 Увеличение посещаемости страницы в среднем в 10 раз;_x000D_
7.	 Фиксация всех входящих звонков и записей в организацию, отслеживание статистики пришедших клиентов (включена возможность прослушки всех входящих звонков и сохранения всех номеров телефонов для пополнения базы клиентов);_x000D_
8.	 Отдел редакторов отвечает на отзывы клиентов, составляя профессиональные ответы на любые комментарии;_x000D_
9.	 Разработка посадочной страницы (Ваш сайт);_x000D_
10.	Продвижение на Яндекс и Гугл картах: сбор трафика на Гугл и Яндекс тем самым, Вы можете получить гораздо больше клиентов (При продвижении на картах - брендовый трафик, т.е. работа не по манипулятивным настройкам. Полная статистика за каждый месяц работы)_x000D_
</t>
  </si>
  <si>
    <t>21159000498 - ZOON Белгород. Оказание информационных услуг, поддержки и продвижения Интернет ресурса.</t>
  </si>
  <si>
    <t>Закупка: 21159000499 - Реклама в социальных сетях (VK, Instagram) на 2021 год  (План.платежи (всего), руб.:  20 000,00)</t>
  </si>
  <si>
    <t>2021.07.15.159-00141</t>
  </si>
  <si>
    <t xml:space="preserve">Реклама в социальных сетях (VKонтакте, инстаграмм). Размещение информации об услугах учреждения в профессинальных сообществах или группах, прожвижение в интернете,                   </t>
  </si>
  <si>
    <t>21159000499 - Реклама в социальных сетях (VK, Instagram) на 2021 год</t>
  </si>
  <si>
    <t>Закупка: 21159000500 - Размещение рекламных аудиороликов на радио   (План.платежи (всего), руб.:  100 000,00)</t>
  </si>
  <si>
    <t>2021.07.15.159-00132</t>
  </si>
  <si>
    <t>Радио. Размещение рекламных аудиороликов на радио. Возможные варианты размещения: 1. Радио Маруся ФМ - 250 выходов, или</t>
  </si>
  <si>
    <t xml:space="preserve">21159000500 - Размещение рекламных аудиороликов на радио </t>
  </si>
  <si>
    <t>Закупка: 21159000501 - Закупка детских новогодних подарков на 2021 год  (План.платежи (всего), руб.:  299 999,70)</t>
  </si>
  <si>
    <t>2021.07.15.159-00151</t>
  </si>
  <si>
    <t>Детские новогодние подарки для сотрудников учреждения</t>
  </si>
  <si>
    <t>21159000501 - Закупка детских новогодних подарков на 2021 год</t>
  </si>
  <si>
    <t>Закупка: 21159000502 - Новогодняя сувенирная продукция на 2021 год  (План.платежи (всего), руб.:  200 000,00)</t>
  </si>
  <si>
    <t>2021.07.15.159-00149</t>
  </si>
  <si>
    <t xml:space="preserve">Новогодняя сувенирная продукция для организаций. </t>
  </si>
  <si>
    <t xml:space="preserve">Ручки,  нанесение в два цвета (тампопечать) на корпусе ручки. Блокноты, Размер А5, обложка мелованная бумага 300гр. Блок 40 стр. 80гр., печать однотонная, односторонняя.Пакеты размер 40*50, материал ПВД, нанесение шелкография, в два цвета, пантон 3015С и пантон 1795С.Пакеты размер 30*40 материал ПВД, нанесение шелкография, в два цвета, пантон 3015С и пантон 1795С.Календари  квартальные, Бумага мелованная 300гр., блок 80гр., цифровая печать. Новогодняя сувенирная продукция для партнеров и организаций (действующих и потенциальных). Ручки - 500шт. * 70,00 =35 000. Блокноты А5- 500шт.*110,00=55  000. Пакеты размер 40*50 - 200шт.*90,00=18000. Пакеты размер 30*40 - 260шт.*70,00=18000. Календари  квартальные -296 шт.*250=74 000                   </t>
  </si>
  <si>
    <t>21159000502 - Новогодняя сувенирная продукция на 2021 год</t>
  </si>
  <si>
    <t>Закупка: 21159000503 - Публикация рекламы в СМИ в 2021 году  (План.платежи (всего), руб.:  100 000,00)</t>
  </si>
  <si>
    <t>2021.07.15.159-00131</t>
  </si>
  <si>
    <t>Публикация в СМИ  Размещение информации, статей о ЧУЗ "РЖД-Медицина" Белгород". Источник размещения. Аргументы и Факты 1/2 полосы, 2 раза в год</t>
  </si>
  <si>
    <t>21159000503 - Публикация рекламы в СМИ в 2021 году</t>
  </si>
  <si>
    <t>Закупка: 21159000504 - Электронные издания на 2021 год  (План.платежи (всего), руб.:  92 000,00)</t>
  </si>
  <si>
    <t>2021.07.15.159-00150</t>
  </si>
  <si>
    <t>Электронные издания "Актион-МЦФЭР"</t>
  </si>
  <si>
    <t xml:space="preserve">Электронные издания: _x000D_
1. Журнал "Здравоохранение" -19 000,00_x000D_
2. Журнал "Экономика ЛПУ" - 12 000,00_x000D_
3. Журнал "Главная медицинская сестра" - 15 000,00_x000D_
4. Журнал "Заместитель главного врача" - 13 000,00_x000D_
5. Журнал "Новая аптека" - 17 000,00_x000D_
6. Журнал "Главбух" - 16 000,00_x000D_
_x000D_
_x000D_
_x000D_
</t>
  </si>
  <si>
    <t>21159000504 - Электронные издания на 2021 год</t>
  </si>
  <si>
    <t>Закупка: 21159000507 - Сувенирная продукция для сотрудничества с организациями  (План.платежи (всего), руб.:  150 000,00)</t>
  </si>
  <si>
    <t>2021.07.15.159-00164</t>
  </si>
  <si>
    <t>Сувенирная продукция для сотрудничества с организациями.</t>
  </si>
  <si>
    <t>21159000507 - Сувенирная продукция для сотрудничества с организациями</t>
  </si>
  <si>
    <t>Закупка: 21159000509 - Полиграфические услуги по изготовлению сувенирной продукции на 2021 год  (План.платежи (всего), руб.:  399 220,00)</t>
  </si>
  <si>
    <t>2021.07.15.159-00349</t>
  </si>
  <si>
    <t>Грамота. Размер А4 мелованная бумага, плотность 300гр.</t>
  </si>
  <si>
    <t>Односторонняя цветная цифровая печать.Для сотрудников учреждения (награждение за трудовые успехи).</t>
  </si>
  <si>
    <t>21159000509 - Полиграфические услуги по изготовлению сувенирной продукции на 2021 год</t>
  </si>
  <si>
    <t>2021.07.15.159-00350</t>
  </si>
  <si>
    <t>Диплом. Размер А4 мелованная бумага, плотность 300гр.</t>
  </si>
  <si>
    <t>2021.07.15.159-00351</t>
  </si>
  <si>
    <t>Благодарность. Размер А4 мелованная бумага, плотность 300гр.</t>
  </si>
  <si>
    <t>2021.07.15.159-00352</t>
  </si>
  <si>
    <t>Благодарственное письмо. Размер А4 мелованная бумага, плотность 300гр.</t>
  </si>
  <si>
    <t>Односторонняя цветная цифровая печать.Для партнеров и организаций.</t>
  </si>
  <si>
    <t>2021.07.15.159-00143</t>
  </si>
  <si>
    <t xml:space="preserve">Листовки. Размер А5 ( 148*210), плотность бумаги 130 гр. </t>
  </si>
  <si>
    <t>Полноцветная, двухсторонняя печать, мелованная бумага. Печатная продукция для продвижения услуг и участия в акциях. Здоровое питание, Физическая активность, Сердце для жизни, Всемирный день борьбы с раком груди, Озонотерапия, Алкоголь, День борьбы с курением, Меланома, Стоп Наркотикам, Алкоголь, листовки для "Школ женского здоровья"</t>
  </si>
  <si>
    <t>2021.07.15.159-00152</t>
  </si>
  <si>
    <t>Открытка евро (100*210мм в сложенном виде), мел, 300гр., 4+4</t>
  </si>
  <si>
    <t xml:space="preserve">Открытка евро (100*210мм в сложенном виде), 1 фальц, полноцветная, двухсторонняя печать (4+4), мелованная бумага, плотность 300гр. Открытки праздничные (новый год, 23 февраля, 8 марта, 9 мая, день медика, день железнодорожника, с днем рождения, ветеранам с др, юбилейные). Для поздравления партнеров, организаций и сотрудников, под заказ с логотипом и дизайном РЖД-Медицина - брендированные.                                   </t>
  </si>
  <si>
    <t>2021.07.15.159-00144</t>
  </si>
  <si>
    <t>Буклеты. Размер А4, 2 фальца (заворота), 4+4</t>
  </si>
  <si>
    <t>Размер А4 (210*297мм) 2 фальца (заворота), полноцветная двухсторонняя печать (4+4), мелованная бумага, плотность 130гр, . Печатная продукция для продвижения услуг и участия в акциях. УФОК, Стоматологическое отделение, Дерматологи - лазерное удаление, Современные методы исследования консультативно-диагностическое отделения, СТОП ВИЧ/СПИД, Эмоцианальное ыгорание, коронавирусная инфекция и др.</t>
  </si>
  <si>
    <t>2021.07.15.159-00319</t>
  </si>
  <si>
    <t>Листовки. Размер А5 (148*210мм), 130гр., 4+0</t>
  </si>
  <si>
    <t>Полноцветная, односторонняя печать, мелованная бумага. Печатная продукция для продвижения услуг и участия в акциях. Здоровое питание, Физическая активность, Сердце для жизни, Всемирный день борьбы с раком груди, Озонотерапия, Алкоголь, День борьбы с курением, Меланома, Стоп Наркотикам, Алкоголь, листовки для "Школ женского здоровья"</t>
  </si>
  <si>
    <t>2021.07.15.159-00324</t>
  </si>
  <si>
    <t>Листовка 200*100мм, мел, 130гр.,4+4</t>
  </si>
  <si>
    <t>Листовка 200*100мм, бумага мелованная, плотность 130гр., полноцветная двухсторонняя печать (4+4)</t>
  </si>
  <si>
    <t>2021.07.15.159-00325</t>
  </si>
  <si>
    <t>Листовка 200*100мм, мел, 130гр., (4+4)</t>
  </si>
  <si>
    <t>Листовка 200*100мм, бумага мелованная, плотность 130гр., полноцветная односторонняя печать (4+0)</t>
  </si>
  <si>
    <t>2021.07.15.159-00326</t>
  </si>
  <si>
    <t>Буклет А4 (210*297мм), 1 фальц, мел. 130гр, 4+4</t>
  </si>
  <si>
    <t>Буклет А4 (210*297мм), 1 фальц, мелованная бумага, плотность 130гр., полноцветная двухсторонняя печать (4+4). Реклама, продвижение услуг учреждения, размещение на стойках информации об услугах - стоматологическое отделение, круглосуточный стационар,отделение медицинской реабилитации, ультразвуковое отделение и др.</t>
  </si>
  <si>
    <t>2021.07.15.159-00320</t>
  </si>
  <si>
    <t>Листовка А4 (210*297мм), мел.,130гр,4+4</t>
  </si>
  <si>
    <t>Листовка, размер А4 (210*297), бумага мелованная, 130гр, полноцветная двухсторонняя печать (4+4)</t>
  </si>
  <si>
    <t>2021.07.15.159-00321</t>
  </si>
  <si>
    <t>Листовка А4 ( 210*297мм), мел., 130гр., 4+0</t>
  </si>
  <si>
    <t>Листовка, размер А4 (210*297мм), мелованная бумага, плотность 130гр., полноцветная односторонняя печать (4+0)</t>
  </si>
  <si>
    <t>2021.07.15.159-00330</t>
  </si>
  <si>
    <t>Пакеты п/э 40*50 с нанесением изображение в 2 цвета</t>
  </si>
  <si>
    <t>Пакеты п/э  40*50см с нанесением изображения с 2 цвета. Для поздравления партнеров т организаций с которыми сотрудничаем, повышение узнаваемости бренда.</t>
  </si>
  <si>
    <t>2021.07.15.159-00322</t>
  </si>
  <si>
    <t>Листовка А6 (105*148мм), мел., 130гр, 4+4</t>
  </si>
  <si>
    <t>Листовка А6 (105*148мм), бумага мелованная, плотность 130гр., полноцветная двухсторонняя печать (4+4)</t>
  </si>
  <si>
    <t>2021.07.15.159-00323</t>
  </si>
  <si>
    <t>Листовка А6 (105*148мм), мел.,130гр, 4+4</t>
  </si>
  <si>
    <t>Листовка А6 (105*148мм), бумага мелованная, плотность 130гр., полноцветная  односторонняя печать (4+0)</t>
  </si>
  <si>
    <t>2021.07.15.159-00329</t>
  </si>
  <si>
    <t xml:space="preserve">Пакеты п/э  30*40см с нанесением изображения с 2 цвета </t>
  </si>
  <si>
    <t>Пакеты п/э  30*40см с нанесением изображения с 2 цвета. Для поздравления партнеров т организаций с которыми сотрудничаем, повышение узнаваемости бренда.</t>
  </si>
  <si>
    <t>2021.07.15.159-00327</t>
  </si>
  <si>
    <t>Плакат А3 (297*420мм), мел, 130гр., 4+0</t>
  </si>
  <si>
    <t>Плакат А3 (297*420мм),бумага  мелованная, плотность 130гр., полноцветная односторонняя печать (4+0). Изготовление информационных плакатов на тему здоровья и размещение в поликлиниках.</t>
  </si>
  <si>
    <t>2021.07.15.159-00328</t>
  </si>
  <si>
    <t>Плакат А2 (594*420мм), мел, 4+0</t>
  </si>
  <si>
    <t>Плакат А2 (594*420мм), бумага  мелованная, плотность 130гр., полноцветная односторонняя печать (4+0). Изготовление информационных плакатов на тему здоровья и размещение в поликлиниках.</t>
  </si>
  <si>
    <t>2021.07.15.159-00331</t>
  </si>
  <si>
    <t>Блокнот А5, блок 40 листов</t>
  </si>
  <si>
    <t>Блокнот А5 (148*210мм), блок 40 листов, офсет 80гр, один цвет (1+0). Обложка мелованная  300гр, полноцвет односторонняя (4+0), пружина. Для поздравления партнеров и организаций с которыми сотрудничаем, повышение узнаваемости бренда.</t>
  </si>
  <si>
    <t>2021.07.15.159-00332</t>
  </si>
  <si>
    <t>Календарь квартальный на 2022 год постер = 3 рекламных поля</t>
  </si>
  <si>
    <t>Календарь квартальный, размер 297*840мм, постер + 3 подложки: красочность полноцвет односторонняя печать (4+0), картон 270гр. Календарная сетка 3 блока: красочность 2+0, бумага мелованная 115гр.Для поздравления партнеров и организаций с которыми сотрудничаем, повышение узнаваемости бренда, реклама учреждения.</t>
  </si>
  <si>
    <t>2021.07.15.159-00333</t>
  </si>
  <si>
    <t>Календарь настольный домик</t>
  </si>
  <si>
    <t>Календарь настольный домик, размер 210*110мм, красочность полноцвет односторонняя печать (4+0), картон 270 гр, высечка</t>
  </si>
  <si>
    <t>2021.07.15.159-00334</t>
  </si>
  <si>
    <t>Кубарик (листы для записи) размер 90*90</t>
  </si>
  <si>
    <t>Кубарик (листы для записи с логотипом и контактами), размер 90*90. Обложка: красочность полноцвет отдночторонняя печать (4+0), бумага мелованная 250гр. Блок: 200 листов, красочность 1 вет односторонняя, бкмага офсетная 80гр. Сувенирная продукция для презента партнерам в качестве узнаваемости бренда, реклама учреждения.</t>
  </si>
  <si>
    <t>2021.07.15.159-00353</t>
  </si>
  <si>
    <t>Календарь квартальный на 2022 год постер = 3 рекламных поля (4+0 полноцвет)</t>
  </si>
  <si>
    <t>Календарь квартальный, размер 297*840мм, постер + 3 подложки: красочность полноцвет односторонняя печать (4+0), картон 270гр. Календарная сетка 3 блока: красочность 4+0, бумага мелованная 115гр.Для поздравления партнеров и организаций с которыми сотрудничаем, повышение узнаваемости бренда, реклама учреждения.</t>
  </si>
  <si>
    <t>2021.07.15.159-00154</t>
  </si>
  <si>
    <t xml:space="preserve">Поздравительные письма. Размер А4, полноцветная двухсторонняя печать, бумага глянцевая. Коммерческие предложения о сотрудничестве совместно с праздничным поздравлением. </t>
  </si>
  <si>
    <t xml:space="preserve">Размер А4, полноцветная двухсторонняя печать, бумага глянцевая._x000D_
Коммерческие предложения о сотрудничестве совместно с праздничным поздравлением. _x000D_
</t>
  </si>
  <si>
    <t>Закупка: 21159000510 - Сувенирная продукция (ручки, блокноты, пакеты)  (План.платежи (всего), руб.:  100 000,00)</t>
  </si>
  <si>
    <t>2021.07.15.159-00147</t>
  </si>
  <si>
    <t xml:space="preserve">Сувенирная продукция (ручки, блокноты, пакеты и т.д.). </t>
  </si>
  <si>
    <t>Ручки,  нанесение в два цвета (тампопечать) на корпусе ручки.Блокноты, Размер А5, обложка мелованная бумага 300гр. Блок 40 стр. 80гр., печать однотонная, односторонняя.Пакеты размер 30*40 материал ПВД, нанесение шелкография, в два цвета, пантон 3015С и пантон 1795С.</t>
  </si>
  <si>
    <t>21159000510 - Сувенирная продукция (ручки, блокноты, пакеты)</t>
  </si>
  <si>
    <t>Закупка: 21159000523 - Лабораторные услуги на определение бледной трепонемы  (План.платежи (всего), руб.:  99 775,00)</t>
  </si>
  <si>
    <t>2021.07.15.159-00259</t>
  </si>
  <si>
    <t xml:space="preserve">Проведение исследования на  определение антител к бледной трепонеме в иммуноферментном исследовании в сыворотке крови. </t>
  </si>
  <si>
    <t xml:space="preserve">Проведение исследования на  определение антител к бледной трепонеме в иммуноферментном исследовании в сыворотке крови . Предоставить результаты клинико - диагностических исследований на бумажном носителе .Обеспечить конфиденциальность сведений касающихся  предмета договора ._x000D_
</t>
  </si>
  <si>
    <t>21159000523 - Лабораторные услуги на определение бледной трепонемы</t>
  </si>
  <si>
    <t>Закупка: 21159000524 - Исследование кала на скрытую кровь для Поликлиники № 2 (на ст. Валуйки)  (План.платежи (всего), руб.:  406 400,00)</t>
  </si>
  <si>
    <t>2021.07.15.159-00286</t>
  </si>
  <si>
    <t>Проведение исследования   кала  на  скрытую  кровь   иммуноферментном методом Поликлиники № 2 (на ст. Валуйки)</t>
  </si>
  <si>
    <t xml:space="preserve">Проведение исследования   кала  на  скрытую  кровь   иммуноферментном методом  . Предоставить результаты клинико - диагностических исследований на бумажном носителе . Обеспечить конфиденциальность сведений касающихся  предмета договора ._x000D_
</t>
  </si>
  <si>
    <t>21159000524 - Исследование кала на скрытую кровь для Поликлиники № 2 (на ст. Валуйки)</t>
  </si>
  <si>
    <t>Закупка: 21159000525 - Исследование кала на скрытую кровь для Поликлиники № 3 (на ст. Старый Оскол)  (План.платежи (всего), руб.:  550 400,00)</t>
  </si>
  <si>
    <t>2021.07.15.159-00287</t>
  </si>
  <si>
    <t>Проведение исследования   кала  на  скрытую  кровь   иммуноферментном методом Поликлиники № 3 (на ст. Старый Оскол)</t>
  </si>
  <si>
    <t>21159000525 - Исследование кала на скрытую кровь для Поликлиники № 3 (на ст. Старый Оскол)</t>
  </si>
  <si>
    <t>Закупка: 21159000526 - Исследование кала на скрытую кровь для Поликлиники № 1 (на ст. Белгород)  (План.платежи (всего), руб.:  598 000,00)</t>
  </si>
  <si>
    <t>2021.07.15.159-00257</t>
  </si>
  <si>
    <t>Проведение исследования   кала  на  скрытую  кровь   иммуноферментном методом  Поликлинка № 1 (на ст. Белгород)</t>
  </si>
  <si>
    <t>21159000526 - Исследование кала на скрытую кровь для Поликлиники № 1 (на ст. Белгород)</t>
  </si>
  <si>
    <t>Закупка: 21159000527 - Лабораторные и санитарно-эпидемиологические услуги для Поликлиники № 1 (на ст. Белгород)  (План.платежи (всего), руб.:  42 000,00)</t>
  </si>
  <si>
    <t>2021.07.15.159-00292</t>
  </si>
  <si>
    <t>Оформление, выдача личной медицинской книжки (с одной голографической маркой)</t>
  </si>
  <si>
    <t>Стоимость оформления, выдачи и учёта личной медицинской книжки ЛМК (с одной голографической маркой)</t>
  </si>
  <si>
    <t>21159000527 - Лабораторные и санитарно-эпидемиологические услуги для Поликлиники № 1 (на ст. Белгород)</t>
  </si>
  <si>
    <t>2021.07.15.159-00293</t>
  </si>
  <si>
    <t>Стоимость гигиенической подготовки 1-го человека с аттестацией</t>
  </si>
  <si>
    <t>Оформление личной медицинской книжки после проведения гигиенического обучения с вклеиванием голографической марки.</t>
  </si>
  <si>
    <t>2021.07.15.159-00294</t>
  </si>
  <si>
    <t>Закупка: 21159000541 - Устройство приточно-вытяжной вентиляции кабинета маммографии поликлиники № 2 (на ст. Валуйки)  (План.платежи (всего), руб.:  100 000,00)</t>
  </si>
  <si>
    <t>2021.07.15.159-00295</t>
  </si>
  <si>
    <t>Устройство приточно-вытяжной вентиляции кабинета маммографии поликлиники № 2 (на ст. Валуйки)</t>
  </si>
  <si>
    <t>21159000541 - Устройство приточно-вытяжной вентиляции кабинета маммографии поликлиники № 2 (на ст. Валуйки)</t>
  </si>
  <si>
    <t>Закупка: 21159000542 - Текущий ремонт мягкой кровли здания поликлиники № 2 ( на ст. Валуйки)  (План.платежи (всего), руб.:  50 000,00)</t>
  </si>
  <si>
    <t>2021.07.15.159-00296</t>
  </si>
  <si>
    <t>Ремонт мягкой кровли здания поликлиники № 2 ( на ст. Валуйки)</t>
  </si>
  <si>
    <t>21159000542 - Текущий ремонт мягкой кровли здания поликлиники № 2 ( на ст. Валуйки)</t>
  </si>
  <si>
    <t>Закупка: 21159000543 - Устройство приточно-вытяжной вентиляции кабинета стоматолога-ортопеда здания поликлиники № 1 (на ст. Белгород)  (План.платежи (всего), руб.:  50 000,00)</t>
  </si>
  <si>
    <t>2021.07.15.159-00299</t>
  </si>
  <si>
    <t>Устройство приточно-вытяжной вентиляции кабинета стоматолога-ортопеда поликлиники № 1 (на ст. Белгород)</t>
  </si>
  <si>
    <t>21159000543 - Устройство приточно-вытяжной вентиляции кабинета стоматолога-ортопеда здания поликлиники № 1 (на ст. Белгород)</t>
  </si>
  <si>
    <t>Закупка: 21159000544 - Устройство приточно-вытяжной вентиляции кабинета флюорографии поликлиники № 2 (на ст. Валуйки)  (План.платежи (всего), руб.:  100 000,00)</t>
  </si>
  <si>
    <t>2021.07.15.159-00297</t>
  </si>
  <si>
    <t>Устройство приточно-вытяжной вентиляции кабинета флюорографии поликлиники № 2 (на ст. Валуйки)</t>
  </si>
  <si>
    <t>21159000544 - Устройство приточно-вытяжной вентиляции кабинета флюорографии поликлиники № 2 (на ст. Валуйки)</t>
  </si>
  <si>
    <t>Закупка: 21159000545 - Текущий ремонт кабинета офтальмолога здания поликлиники № 1 (на ст. Белгород)  (План.платежи (всего), руб.:  100 000,00)</t>
  </si>
  <si>
    <t>2021.07.15.159-00298</t>
  </si>
  <si>
    <t>Текущий ремонт кабинета офтальмолога здания поликлиники № 1 (на ст. Белгород)</t>
  </si>
  <si>
    <t>21159000545 - Текущий ремонт кабинета офтальмолога здания поликлиники № 1 (на ст. Белгород)</t>
  </si>
  <si>
    <t>Закупка: 21159000547 - Производственный контроль рентген кабинетов в 2021 году  (План.платежи (всего), руб.:  116 730,00)</t>
  </si>
  <si>
    <t>2021.07.15.159-00304</t>
  </si>
  <si>
    <t>Дозиметрический контроль (одна точка)</t>
  </si>
  <si>
    <t>21159000547 - Производственный контроль рентген кабинетов в 2021 году</t>
  </si>
  <si>
    <t>2021.07.15.159-00305</t>
  </si>
  <si>
    <t>Контроль свинцового эквивалента средств индивидуальной защиты от рентгеновского излучения (1 категория)</t>
  </si>
  <si>
    <t>2021.07.15.159-00306</t>
  </si>
  <si>
    <t>Контроль свинцового эквивалента средств индивидуальной защиты от рентгеновского излучения (2 категория)</t>
  </si>
  <si>
    <t>2021.07.15.159-00307</t>
  </si>
  <si>
    <t>Контроль свинцового эквивалента средств индивидуальной защиты от рентгеновского излучения (3 категория)</t>
  </si>
  <si>
    <t>2021.07.15.159-00308</t>
  </si>
  <si>
    <t>Контроль эксплуатационных параметров рентгеновского оборудования 3 категории</t>
  </si>
  <si>
    <t>2021.07.15.159-00309</t>
  </si>
  <si>
    <t>Контроль эксплуатационных параметров рентгеновского оборудования 2 категории</t>
  </si>
  <si>
    <t>2021.07.15.159-00310</t>
  </si>
  <si>
    <t>Контроль эксплуатационных параметров рентгеновского оборудования 1 категории</t>
  </si>
  <si>
    <t>2021.07.15.159-00311</t>
  </si>
  <si>
    <t>Расчет эффективных доз облучения пациентов на основе измерений радиационного выхода с выдачей таблицы</t>
  </si>
  <si>
    <t>2021.07.15.159-00312</t>
  </si>
  <si>
    <t>Гигиеническая оценка результатов исследований (до 10-ти показателей)</t>
  </si>
  <si>
    <t>2021.07.15.159-00313</t>
  </si>
  <si>
    <t>Гигиеническая оценка результатов исследований (свыше 10-ти показателей)</t>
  </si>
  <si>
    <t>Закупка: 21159000555 - ТО и ремонт кулеров  (План.платежи (всего), руб.:  49 999,00)</t>
  </si>
  <si>
    <t>2021.07.15.159-00318</t>
  </si>
  <si>
    <t>Техническое обслуживание и ремонт кулеров</t>
  </si>
  <si>
    <t>21159000555 - ТО и ремонт кулеров</t>
  </si>
  <si>
    <t>Закупка: 21159000556 - Демонтаж стоматологических установок  (План.платежи (всего), руб.:  25 000,00)</t>
  </si>
  <si>
    <t>2021.07.15.159-00303</t>
  </si>
  <si>
    <t>Демонтаж стоматологических установок</t>
  </si>
  <si>
    <t>21159000556 - Демонтаж стоматологических установок</t>
  </si>
  <si>
    <t>Закупка: 21159000558 - Оказание лабораторных услуг на определение шигеллы, сальмонеллы и чувствительности к антибиотикам  (План.платежи (всего), руб.:  36 340,80)</t>
  </si>
  <si>
    <t>2021.07.15.159-00258</t>
  </si>
  <si>
    <t>Исследование на чувствительность к антибиотикам методом бумажных дисков</t>
  </si>
  <si>
    <t xml:space="preserve">Проведение лабораторных исследований биологического материала на чувствительность к  антибиотикам методом  бумажных  дисков , исследование клинического  материала на  микрофлору.Оформлять  результаты  проведенных исследований и педоставлять на  бумажном  носителе. Обеспечить конфиденциальность сведений касающихся  предмета договора ._x000D_
</t>
  </si>
  <si>
    <t>21159000558 - Оказание лабораторных услуг на определение шигеллы, сальмонеллы и чувствительности к антибиотикам</t>
  </si>
  <si>
    <t>2021.07.15.159-00262</t>
  </si>
  <si>
    <t>Опред. и дифференц-ние шигеллы, сальмонеллы, кампилобактерии, аденовируса, ротавир, норовир, астровир (ПЦР)</t>
  </si>
  <si>
    <t xml:space="preserve">Проведение клинико - диагностических исследования  биологического материала  на определение и диференцирование шигелы , сальмонеллы , кампилобактерии . Аденовируса , ротавируса ,норовируса . Астровируса методом ПЦР . Предоставить результаты клинико - диагностических исследований на бумажном носителе .Обеспечить конфиденциальность сведений касающихся  предмета договора . _x000D_
</t>
  </si>
  <si>
    <t>2021.07.15.159-00345</t>
  </si>
  <si>
    <t>Исследование клинического материала на микрофлору</t>
  </si>
  <si>
    <t>Закупка: 21159000559 - Оказание лабораторных услуг на определение иммуноглобулина к вирусу гриппа и ОРВИ  (План.платежи (всего), руб.:  92 924,40)</t>
  </si>
  <si>
    <t>2021.07.15.159-00049</t>
  </si>
  <si>
    <t>Определение РНК и ДНК возбудителей ОРВИ (10 возбудителей) выделение Рибо-преп.</t>
  </si>
  <si>
    <t>21159000559 - Оказание лабораторных услуг на определение иммуноглобулина к вирусу гриппа и ОРВИ</t>
  </si>
  <si>
    <t>2021.07.15.159-00051</t>
  </si>
  <si>
    <t>Определение суммарных антител к кори (определение напряженности иммунитета)</t>
  </si>
  <si>
    <t>2021.07.15.159-00346</t>
  </si>
  <si>
    <t>Определение РНК вирусов гриппа (грипп А, грип В)</t>
  </si>
  <si>
    <t>А (H1N1) pandemic, A(H3N2), А(H1N1).</t>
  </si>
  <si>
    <t>2021.07.15.159-00347</t>
  </si>
  <si>
    <t>Определение иммуноглобулинов одного класса IgM (IgG, IgA) к Mikoplasma pneumoniae</t>
  </si>
  <si>
    <t>2021.07.15.159-00348</t>
  </si>
  <si>
    <t>Определение иммуноглобулинов М (А,G) к Chlamidophila pneumoniae</t>
  </si>
  <si>
    <t>Закупка: 21159000560 - Закупка поздравительных и юбилейных памятных адресов для сотрудников и руководителей организаций  (План.платежи (всего), руб.:  35 900,00)</t>
  </si>
  <si>
    <t>2021.07.15.159-00314</t>
  </si>
  <si>
    <t>Памятный адрес,  размер А4 (210*297)</t>
  </si>
  <si>
    <t>Размер А4 (210*297), переплетный материал, бумвинил, тиснение, кладыш мелованная бумага 150гр., полноцветная односторонняя печать (4+0).</t>
  </si>
  <si>
    <t>21159000560 - Закупка поздравительных и юбилейных памятных адресов для сотрудников и руководителей организаций</t>
  </si>
  <si>
    <t>2021.07.15.159-00315</t>
  </si>
  <si>
    <t>Памятный адрес с макетом (размер А4, 210*297)</t>
  </si>
  <si>
    <t>2021.07.15.159-00316</t>
  </si>
  <si>
    <t>Открытка поздравительная (размер А4,  210*297)</t>
  </si>
  <si>
    <t>Размер А4, полноцветная двухсторонняя печать (4+4), бумага мелованная, плотность 300гр., 1 биговка.</t>
  </si>
  <si>
    <t>2021.07.15.159-00317</t>
  </si>
  <si>
    <t>Открытка праздничная с макетом (размер А4, 210*297)</t>
  </si>
  <si>
    <t>Закупка: 21159000564 - Закупка специальных бланков охранника  (План.платежи (всего), руб.:  30 000,00)</t>
  </si>
  <si>
    <t>2021.07.15.159-00354</t>
  </si>
  <si>
    <t>бланк "медицинское заключение об отсутствии медицинских противопоказаний к исполнению обязанностей частного охранника"</t>
  </si>
  <si>
    <t>21159000564 - Закупка специальных бланков охранника</t>
  </si>
  <si>
    <t>Закупка: 21159000569 - Услуги кадастрового инженера  (План.платежи (всего), руб.:  10 500,00)</t>
  </si>
  <si>
    <t>2021.07.15.159-00361</t>
  </si>
  <si>
    <t>Заключение кадастрового инженера</t>
  </si>
  <si>
    <t>21159000569 - Услуги кадастрового инженера</t>
  </si>
  <si>
    <t>Закупка: 21159000570 - Брендирование автомобилей  (План.платежи (всего), руб.:  10 000,00)</t>
  </si>
  <si>
    <t>2021.07.15.159-00355</t>
  </si>
  <si>
    <t xml:space="preserve">Брендирование автомобиля ЛАДА Гранта </t>
  </si>
  <si>
    <t>21159000570 - Брендирование автомобилей</t>
  </si>
  <si>
    <t>Закупка: 21159000571 - Тонирование автомобилей  (План.платежи (всего), руб.:  4 400,00)</t>
  </si>
  <si>
    <t>2021.07.15.159-00356</t>
  </si>
  <si>
    <t>Тонирование автомобиля Лада Гранта</t>
  </si>
  <si>
    <t>21159000571 - Тонирование автомобилей</t>
  </si>
  <si>
    <t>Закупка: 21159000572 - Ремонт системы пожарной сигнализации поликлиники №3  (План.платежи (всего), руб.:  25 000,00)</t>
  </si>
  <si>
    <t>2021.07.15.159-00357</t>
  </si>
  <si>
    <t>Ремонт системы пожарной сигнализации поликлиники №3</t>
  </si>
  <si>
    <t>21159000572 - Ремонт системы пожарной сигнализации поликлиники №3</t>
  </si>
  <si>
    <t>Закупка: 21159000573 - Текущий ремонт здания поликлиники №1  (План.платежи (всего), руб.:  25 000,00)</t>
  </si>
  <si>
    <t>2021.07.15.159-00358</t>
  </si>
  <si>
    <t>Ремонт фасадной вывески здания поликлиники №1</t>
  </si>
  <si>
    <t>21159000573 - Текущий ремонт здания поликлиники №1</t>
  </si>
  <si>
    <t>Закупка: 21159000574 - ТО приборов учета  (План.платежи (всего), руб.:  5 000,00)</t>
  </si>
  <si>
    <t>2021.07.15.159-00359</t>
  </si>
  <si>
    <t>Поверка прибора учета горячей воды здания поликлиники №1</t>
  </si>
  <si>
    <t>21159000574 - ТО приборов учета</t>
  </si>
  <si>
    <t>Закупка: 21159000575 - Регистрация автомобилей  (План.платежи (всего), руб.:  30 000,00)</t>
  </si>
  <si>
    <t>2021.07.15.159-00360</t>
  </si>
  <si>
    <t>Перерегистрация автомобиля ГАЗ 32213</t>
  </si>
  <si>
    <t>21159000575 - Регистрация автомобилей</t>
  </si>
  <si>
    <t>Назначение</t>
  </si>
  <si>
    <t>Группа</t>
  </si>
  <si>
    <t>Смываемое</t>
  </si>
  <si>
    <t>С моющим компонентом</t>
  </si>
  <si>
    <t>Выход из 1л концентрата</t>
  </si>
  <si>
    <t>средство чистящее упак 750мл №1</t>
  </si>
  <si>
    <t>Средство чистящее Санфор Гель для сантехники упак 750мл №1</t>
  </si>
  <si>
    <t>Средство для быстрой дезинфекции небольших поверхностей</t>
  </si>
  <si>
    <t>На основе кислот</t>
  </si>
  <si>
    <t>средство чистящее упак 400г №1</t>
  </si>
  <si>
    <t>Средство чистящее Comet упак 400г №1</t>
  </si>
  <si>
    <t>Средство моющее для полов</t>
  </si>
  <si>
    <t>ХЛОРОСОДЕРЖАЩИЕ</t>
  </si>
  <si>
    <t>средство моющее упак 500мл №1</t>
  </si>
  <si>
    <t>Средство моющее Золушка для мытья посуды упак 500мл №1</t>
  </si>
  <si>
    <t>Средство моющее для мытья посуды</t>
  </si>
  <si>
    <t>На основе ПАВ (поверхностно-активных веществ)</t>
  </si>
  <si>
    <t>мыло хозяйственное упак 200г №1</t>
  </si>
  <si>
    <t>Мыло хозяйственное 72% Меридиан упак 200г №1</t>
  </si>
  <si>
    <t>Средство для дезинфекции и мытья посуды</t>
  </si>
  <si>
    <t>порошок стиральный автомат упак 20кг №1</t>
  </si>
  <si>
    <t>Порошок стиральный автомат Биолан упак 20кг №1</t>
  </si>
  <si>
    <t>Стиральный порошок</t>
  </si>
  <si>
    <t>средство моющее упак 5л №1</t>
  </si>
  <si>
    <t>Средство моющее Прогресс универсальное упак 5л №1</t>
  </si>
  <si>
    <t>средство моющее упак 750мл №1</t>
  </si>
  <si>
    <t>Средство моющее Help для стекол и зеркал упак 750 мл № 1</t>
  </si>
  <si>
    <t>Средство моющее для стекол</t>
  </si>
  <si>
    <t>порошок стиральный упак 450г №1</t>
  </si>
  <si>
    <t>Порошок стиральный Лотос упак 450г №1</t>
  </si>
  <si>
    <t>отбеливатель упак 1л №1</t>
  </si>
  <si>
    <t>Отбеливатель Белизна упак 1л №1</t>
  </si>
  <si>
    <t>Отбеливатель</t>
  </si>
  <si>
    <t>отбеливатель упак 600г №1</t>
  </si>
  <si>
    <t>Отбеливатель Бос-плюс Maximum упак 600г №1</t>
  </si>
  <si>
    <t>средство чистящее упак 60г №1</t>
  </si>
  <si>
    <t>Порошок для прочистки канализационных труб холодной водой "CHIRTON" 60 гр № 1</t>
  </si>
  <si>
    <t>Средство чистящее для прочистки труб и канализации</t>
  </si>
  <si>
    <t>средство чистящее упак 500мл №1</t>
  </si>
  <si>
    <t>Гель для прочистки труб 500 мл "CHIRTON" № 1</t>
  </si>
  <si>
    <t>Средство чистящее Domestos упак 500мл №1</t>
  </si>
  <si>
    <t>средство чистящее упак 1л №1</t>
  </si>
  <si>
    <t>Средство чистящее Unicum для акриловых поверхностей упак 1л №1</t>
  </si>
  <si>
    <t>Средство дезинфекции поверхностей (текущей и генеральных уборок, в том числе санитарно-технического оборудования)</t>
  </si>
  <si>
    <t>таблетка для посудомоечных машин шт №90</t>
  </si>
  <si>
    <t>Таблетки для посудомоечных машин Finish Classic шт №90</t>
  </si>
  <si>
    <t>Средство для дезинфекции на пищеблоке</t>
  </si>
  <si>
    <t>сода кальцинированная упак 1кг №1</t>
  </si>
  <si>
    <t>Сода кальцинированная упак 1кг №1</t>
  </si>
  <si>
    <t>Сода кальцинированная</t>
  </si>
  <si>
    <t>Средство для дезинфекции белья ручным способом</t>
  </si>
  <si>
    <t>На основе окислителей, не выделяющих активный хлор или кислород (диоксид хлора и пр.)</t>
  </si>
  <si>
    <t>соль для посудомоечных машин упак 1,5кг №1</t>
  </si>
  <si>
    <t>Соль для посудомоечных машин Finish от накипи упак 1,5кг №1</t>
  </si>
  <si>
    <t>На основе ЧАС</t>
  </si>
  <si>
    <t>изопропанол+ЧАС дез ср-во 1л №1</t>
  </si>
  <si>
    <t>Ника-Изосептик дез ср-во 1л №1</t>
  </si>
  <si>
    <t>Дезинфицирующее средство:_x000D_
- готовый к применению препарат_x000D_
- не содержит  активного хлора, альдегидов, гуанидиновых  и перекисных соединений, бензиловый спирт, феноксиэтанол_x000D_
- в качестве действующих веществ  содержит изопропиловый спирт не менее  65%  и дидецилдиметиламмоний хлорид (ЧАС) не менее 0,2%, а также функциональные добавки, в том числе увлажняющие._x000D_
Антимикробная активность средства_x000D_
- Средство обладает антимикробной активностью в отношении  грамположительных и грамотрицательных бактерий (включая возбудителей внутрибольничных инфекций, микобактерии туберкулеза, кишечных инфекций), вирусов (острые респираторные вирусные инфекции, герпес, полиомиелит, гепатиты всех видов, включая гепатиты А, В и С, ВИЧ-инфекция, аденовирус и пр.), грибов рода Кандида, Трихофитон._x000D_
Требования к средству_x000D_
По параметрам острой токсичности при введении в желудок и на кожу относится к 4 классу малоопасных веществ (ГОСТ 12.1.007-76); пары средства в насыщающих концентрациях по степени летучести мало опасны (4 класс опасности). _x000D_
Применение:_x000D_
-  гигиеническая обработка рук - расход средства  не более 3 мл при времени обработки не более 30 сек;_x000D_
- для обработки рук хирургов: двукратное нанесение не более 2,5 мл  - время экспозиции не более 5 минут;_x000D_
-  для обработки перчаток, надетых на руки персонала, методом протирания или орошения - время экспозиции не более 3 минут;_x000D_
- для обработки операционного поля,  локтевых сгибов доноров методом протирания двукратно -  при времени  обработки не более 2 минут;_x000D_
- для обработки инъекционного поля  методом протирания при  времени экспозиции не более 30 секунд;_x000D_
- для обеззараживания поверхностей и различных объектов (датчики диагностического оборудования, стетоскопы,  фонендоскопы), не загрязненных биологическими выделениями, методом протирания или орошения при бактериальных инфекциях (кроме туберкулеза) -  время экспозиции не более 30 секунд._x000D_
- для профилактической обработки ступней ног методом протирания или орошения - время экспозиции н</t>
  </si>
  <si>
    <t>Кожный антисептик для гигиенической обработки рук</t>
  </si>
  <si>
    <t>изопропиловый спирт+ЧАС</t>
  </si>
  <si>
    <t>изопропиловый спирт+ЧАС дез ср-во 100мл №1</t>
  </si>
  <si>
    <t>Индисепт ИЗО дез ср-во 100мл №1 с распылителем</t>
  </si>
  <si>
    <t>Дезинфицирующее средство_x000D_
- готовый к применению препарат_x000D_
- не содержит  активного хлора, альдегидов, гуанидиновых  и перекисных соединений, бензиловый спирт, феноксиэтанол_x000D_
- в качестве действующих веществ  содержит изопропиловый спирт не менее  65%  и дидецилдиметиламмоний хлорид (ЧАС) не менее 0,2%, а также функциональные добавки, в том числе увлажняющие._x000D_
Антимикробная активность средства_x000D_
- Средство обладает антимикробной активностью в отношении  грамположительных и грамотрицательных бактерий (включая возбудителей внутрибольничных инфекций, микобактерии туберкулеза, кишечных инфекций), вирусов (острые респираторные вирусные инфекции, герпес, полиомиелит, гепатиты всех видов, включая гепатиты А, В и С, ВИЧ-инфекция, аденовирус и пр.), грибов рода Кандида, Трихофитон._x000D_
Требования к средству_x000D_
По параметрам острой токсичности при введении в желудок и на кожу относится к 4 классу малоопасных веществ (ГОСТ 12.1.007-76); пары средства в насыщающих концентрациях по степени летучести мало опасны (4 класс опасности). _x000D_
Применение:_x000D_
-  гигиеническая обработка рук - расход средства  не более 3 мл при времени обработки не более 30 сек;_x000D_
- для обработки рук хирургов : двукратное нанесение не более 2,5 мл  - время экспозиции не более 5 минут;_x000D_
-  для обработки перчаток, надетых на руки персонала, методом протирания или орошения - время экспозиции не более 3 минут;_x000D_
- для обработки операционного поля,  локтевых сгибов доноров методом протирания двукратно -  при времени  обработки не более 2 минут;_x000D_
- для обработки инъекционного поля  методом протирания при  времени экспозиции не более 30 секунд;_x000D_
- для обеззараживания поверхностей и различных объектов (датчики диагностического оборудования, стетоскопы,  фонендоскопы), не загрязненных биологическими выделениями, методом протирания или орошения при бактериальных инфекциях (кроме туберкулеза) -  время экспозиции не более 30 секунд._x000D_
- для профилактической обработки ступней ног методом протирания или орошения - время экспозиции н</t>
  </si>
  <si>
    <t>дихлоризоцианурат натрия дез ср-во 1л №1</t>
  </si>
  <si>
    <t>Фармахлор дез ср-во таб №300</t>
  </si>
  <si>
    <t>Средство представляет собой таблетки, должно содержать в качестве действующего вещества натриевую соль дихлоризоциануровой кислоты  в количестве не менее 84%. _x000D_
Антимикробное действие в отношении бактерий, включая микобактерии туберкулеза, вирусов, грибов, _x000D_
 возбудителей особо опасных инфекций._x000D_
Срок годности рабочих растворов средства – не менее 6 суток_x000D_
Количество рабочего раствора, приготавливаемого из 1 кг средства, в том числе:_x000D_
- для дезинфекции  крови, находящейся в емкостях, ликвора, сыворотки   при всех видах инфекциях. (при условии смешивания крови с раствором средства в соотношении 1:5) со временем  экспозиции не более 210 мин не менее 142 л;_x000D_
- для дезинфекции поверхностей в помещении при контаминации спорами сибирской язвы не менее 142 литров, при времени экспозиции не более 120 минут_x000D_
Количество таблеток, необходимое для дезинфекции мочи:_x000D_
- не более 1 таблетки на 1,5 л мочи при времени экспозиции не более 60 мин. Форма выпуска: в упаковке не менее 1 кг.</t>
  </si>
  <si>
    <t>изопропанол+ЧАС дез ср-во 5л №1</t>
  </si>
  <si>
    <t>Ника-Изосептик дез сре-во 5л № 1</t>
  </si>
  <si>
    <t>Дезинфицирующее средство:_x000D_
- жидкий концентрат, не содержит активного хлора, альдегидов и перекисных соединений;_x000D_
- в качестве действующих веществ содержит третичный амин, ЧАС, полигексаметиленгуанидин гидрохлорид;_x000D_
- pH 1% раствора средства 8,0-11,0._x000D_
Антимикробная активность в отношении грамотрицательных и грамположительных (включая микобактерии туберкулеза) микроорганизмов, вирусов (в том числе вирусов энтеральных и парентеральных гепатитов, ВИЧ, полиомиелита, аденовирусов, вирусов «атипичной пневмонии», гриппа, «птичьего» гриппа, «свиного» гриппа, герпеса и др.), грибов рода Кандида (кандидозы), Трихофитон (дерматофитии) и плесневых грибов, возбудителей внутрибольничных инфекций, особо опасных инфекций (чума, холера, туляремия), анаэробной инфекции._x000D_
Токсичность:_x000D_
По ГОСТ 12.1.007-76 средство относится к 4 классу мало опасных веществ  при нанесении на кожу._x000D_
Средство не обладает кожно-резорбтивной и сенсибилизирующей активностью._x000D_
Обработку рабочими растворами средства способом протирания можно проводить в присутствии людей (больных, пациентов)._x000D_
Срок годности рабочих растворов средства не менее 28 суток_x000D_
Количество рабочего раствора  приготавливаемого из одного литра концентрата в том числе:_x000D_
- для дезинфекции совмещенной с предстерилизационной обработкой изделий медицинского назначения (изделий простой конфигурации из металла и стекла,  пластика,  изделий с замковыми частями, имеющих каналы и полости,  инструменты к эндоскопам) при времени экспозиции не более 60 мин. - не менее 330 л;_x000D_
- для дезинфекции поверхностей в помещениях  при бактериальных инфекциях при времени экспозиции не более 60 мин. - количество приготовленного раствора должно быть не менее 4000 л;_x000D_
 - для дезинфекции поверхностей в помещениях  при туберкулезе при времени экспозиции не более 60 мин - не менее 200 л;_x000D_
- для дезинфекции поверхностей в помещениях, приборов, оборудования, санитарного транспорта, транспорта для перевозки пищевых продуктов при инфекциях вирусной этиологии при времени э</t>
  </si>
  <si>
    <t>Средство для дезинфекции ИМН, совмещенной с ПСО, ручным или механизированным способом</t>
  </si>
  <si>
    <t>ЧАС+АМИН</t>
  </si>
  <si>
    <t>полигексаметиленгуанидин гидрохлорид+ЧАС+амин дез ср-во 1л №1</t>
  </si>
  <si>
    <t>Триазин дез ср-во 1л №1</t>
  </si>
  <si>
    <t>Жидкий концентрат, в качестве действующих веществ должен содержать дидецилдиметиламмоний хлорид —  не менее 9%,  глутаровый альдегид — не менее5% и не должен содержать  активного хлора, аминов, спиртов, гуанидинов; _x000D_
Средство должно обладать антимикробной  активностью в отношении бактерий (включая микобактерии туберкулеза, анаэробных и внутрибольничных инфекций), грибов рода Кандида, Трихофитон и плесневых грибов; средство должно обладать спороцидной активностью._x000D_
Срок годности рабочих растворов: не менее 28 суток._x000D_
Количество рабочего раствора, приготавливаемого из одного литра концентрата, в том числе:_x000D_
- для дезинфекции поверхностей при  бактериальных инфекциях не менее 10 000 л при  времени экспозиции не более 60 мин;_x000D_
- для дезинфекции поверхностей при поражениях плесневыми грибами не менее 1000 л при времени экспозиции не более 30 мин;_x000D_
- для дезинфекции высокого уровня жестких и гибких эндоскопов и инструментов к ним  не менее 50 л при времени экспозиции не более  30 мин;_x000D_
- для стерилизации изделий медицинского назначения  не менее 50 л при времени экспозиции не более 60 мин. Форма выпуска: не менее 1 литра.</t>
  </si>
  <si>
    <t>Средство для ДВУ эндоскопов</t>
  </si>
  <si>
    <t>На основе АЛЬДЕГИДОВ</t>
  </si>
  <si>
    <t>поверхностно-активные вещества (ПАВ) дез жидк мыло 1л №1</t>
  </si>
  <si>
    <t>Атлантис дез жидк мыло 1л №1</t>
  </si>
  <si>
    <t>Дезинфицирующее средство должно представлять собой готовую к применению однородную гелеобразную жидкость._x000D_
В качестве действующих веществ (ДВ) средство в своем составе должно содержать 5-хлор-2-(2,4-дихлорфенокси) фенол (триклозан) не менее 0,1% и не более 0,3%, синергетический комплекс  поверхностно-активных веществ (ПАВ), увлажняющих и ухаживающих за кожей компонентов. В состав средства не должны входить спирты, четвертично-аммониевые соединения (ЧАС), гуанидины и вещества, выделяющие активный хлор и кислород. _x000D_
Средство должно обладать бактерицидной активностью в отношении грамотрицательных и грамположительных бактерий, вирулицидными свойствами (в отношении вирусов полиомиелита, энтеральных и парентеральных гепатитов, ВИЧ-инфекции, различных вирусов гриппа, в т.ч. типа А/Н1N1/pdm09 и А/Н5N1, возбудителей ОРВИ), фунгицидной активностью (в отношении возбудителей кандидозов и трихофитии). Средство должно обладать выраженным моющим действием, смягчающими и увлажняющими кожу свойствами, сохранять свои свойства после замерзания и последующего оттаивания._x000D_
Средство должно обладать утвержденными режимами:_x000D_
-гигиеническая обработка рук: количество средства, необходимое для однократной обработки рук и кожных покровов персонала и населением в быту должно составлять не более 3 мл при времени обработки не более 1 минуты._x000D_
- санитарная обработка кожных покровов (в том числе стопы ног): количество средства, необходимое для однократной обработки не более 5 мл._x000D_
-профилактическая обработка рук и кожных покровов в очагах вируса гриппа А птиц (H5N1) и человека А/H1N1/pdm09: количество средства, необходимое для однократной обработки не более 3 мл при времени обработки не более 1 минуты._x000D_
Срок годности средства должен составлять не менее 5 лет. Форма выпуска: не менее 1 литра._x000D_
Дезинфицирующее средство должно представлять собой готовую к применению однородную гелеобразную жидкость._x000D_
В качестве действующих веществ (ДВ) средство в своем составе должно содержать 5-хлор-2-(2,4-дихлорфено</t>
  </si>
  <si>
    <t>Жидкое мыло антибактериальное</t>
  </si>
  <si>
    <t>Дидецилдиметиламмония хлорид дез ср-во 5л №1</t>
  </si>
  <si>
    <t>Деконекс Денталь ББ дез ср-во 5л №1</t>
  </si>
  <si>
    <t xml:space="preserve">Дезинфицирующее средство. Характеристика средства:_x000D_
- жидкий концентрат;_x000D_
- в качестве действующих веществ содержит перекись  водорода — не менее 18%, четвертичные аммониевые соединения ( дидецилдиметиламмоний хлорид) — не более 5%;_x000D_
- не содержит  активного хлора, альдегидов, аминов, гуанидиновых соединений_x000D_
Антимикробная активность средства: _x000D_
 средство обладает бактерицидной (включая микобактерии туберкулеза, возбудителей анаэробных и внутрибольничных  инфекций /Метицилллин-резистентного золотистого стафилококка (MRSA), Ванкомицин-резистентного энтерококка (VRE), синегнойной палочки, спороцидной, вирулицидной, фунгицидной активностью._x000D_
Требования к средству:_x000D_
? Низкая токсичность - 4 класс (малоопасные вещества) при нанесении на кожу , при  ингаляционном воздействии в виде паров средство также мало опасно;_x000D_
? Средство не требует ротации;_x000D_
? Обладает пролонгированным эффектом  не менее 5 часов._x000D_
Срок годности рабочих растворов: не менее 35 суток._x000D_
Количество рабочего раствора, приготавливаемого из одного литра концентрата, в том числе:_x000D_
- для дезинфекции поверхностей при  бактериальных инфекциях не менее   100 л при  времени экспозиции не более 15 мин;_x000D_
- для дезинфекции поверхностей при  инфекциях вирусной этиологии не менее 50 л при времени экспозиции не более 15 мин;_x000D_
- для дезинфекции поверхностей при  поражениях плесневыми грибами  не менее 50 л при времени экспозиции не более 15 мин;_x000D_
- для дезинфекции высокого уровня эндоскопов не менее 14 л при времени экспозиции не более 15 мин;_x000D_
- для стерилизации  изделий медицинского назначения  не менее 12,5 л при времени экспозиции не более 15 мин. Форма выпуска: канистра не менее 5 литров._x000D_
</t>
  </si>
  <si>
    <t>КИСЛОРОДОСОДЕРЖАЩИЕ (на основе перекиси водорода, надкислот, перборатов, перкарбонатов и др.)</t>
  </si>
  <si>
    <t>индикатор шт №100</t>
  </si>
  <si>
    <t>Полоски индикатор Дезиконт-ДХИ шт №100</t>
  </si>
  <si>
    <t>Индикаторные полоски – изделия однократного применения, которые предназначены для визуального контроля растворов дезинфицирующих средств на основе натриевой соли и дихлоризоциануровой кислоты. Форма выпуска: в упаковке 100 полосок.</t>
  </si>
  <si>
    <t>Средство для химической стерилизации</t>
  </si>
  <si>
    <t>изопропанол+ЧАС дез ср-во 750мл №1</t>
  </si>
  <si>
    <t>Ника-Изосептик дез средство 0,75 л. № 1 с распылителем</t>
  </si>
  <si>
    <t>полигексаметиленбигуанидин гидрохлорид+ЧАС+Третичный амин дез ср-во 1л №1</t>
  </si>
  <si>
    <t>Ника-Амицид дез ср-во 1л №1</t>
  </si>
  <si>
    <t>Дезинфицирующее средство.Химический состав : ЧАС, Кислородосодержащие, Вспомогательные компоненты . Действующее вещество :  Дидецилдиметиламмоний хлорид 5 %, Перекись водорода 18.5 %.Активно в отношении  Бактерии - Mycobacterium tuberculosi, Анаэробныe инфекции, Возбудители ВБИ, Грамотрицательные бактерии, Грамположительные бактерии;Срок годности рабочего раствора 35 суток.Форма выпуска не менее 1.0 литра._x000D_
Вирусы - Аденовирусы, Атипичной пневмонии, ВИЧ, Гепатит С, Гепатита А, Гепатита В, Герпеса, Грипп, Парентеральных гепатитов, Полиомиелит, Птичьего гриппа (H5N1), Ротавирусы, Свиной грипп (H1N1), Энтеральных гепатитов, Энтеровирусы;_x000D_
Возбудители паразитарных болезней - Цисты, ооцисты простейших, Яйца и личинки гельминтов;_x000D_
Патогенные грибы - Дерматофитон, Кандида, Плесневые грибы;_x000D_
Спороцидные свойства;</t>
  </si>
  <si>
    <t>ЧАС+КИСЛОРОДОСОДЕРЖАЩЕЕ (перекись водорода, надкислоты, перборат, перкарбонат и др.)</t>
  </si>
  <si>
    <t>салфетки шт №160</t>
  </si>
  <si>
    <t>Салфетки сухие "Ника" сменный блок 13,5х36 см шт №160</t>
  </si>
  <si>
    <t>Равномерно пропитанные салфетки из нетканого материала,  в качестве действующих веществ пропиточный раствор содержит пропанол-1  не менее 24% и не более 40%, ЧАС не менее 0,02% и не более 0,05%, полигексаметиленгуанидин гидрохлорид не менее 0,04% и не более 0,08% , N,N-бис(3-аминопропил)додециламин – не менее 0,02% и не более 0,05%_x000D_
Салфетки должны обладать антимикробной активностью в отношении бактерий (включая микобактерии туберкулеза, возбудителей внутрибольничных инфекций, кишечных инфекций), вирусов, грибов рода Кандида, Трихофитон. Салфетки должны быть предназначены для очистки и дезинфекции различных твердых  поверхностей и различных предметов, в т.ч. загрязненных кровью _x000D_
- датчики диагностического оборудования (УЗИ и т.п.); _x000D_
- наружные поверхности шлангов гибких эндоскопов и колоноскопов и т.д. Форма выпуска: не менее 50 штук в упаковке.</t>
  </si>
  <si>
    <t>Дезинфицирующие салфетки  для гигиенической обработки рук</t>
  </si>
  <si>
    <t>пропиловый спирт+ЧАС</t>
  </si>
  <si>
    <t>полигексаметиленгуанидин гидрохлорид+ЧАС+третичный амин шт №60</t>
  </si>
  <si>
    <t>Салфетки Ника дезинфицирующие шт №60</t>
  </si>
  <si>
    <t>Одноразовые салфетки для протирки дезинфицирующим раствором._x000D_
Предназначены для уборки и дезинфекции различных поверхностей: столов, подоконников, оборудования, офисной техники, мебели._x000D_
Салфетки из нетканого материала, плотностью не менее 40г/м2._x000D_
Сменный блок._x000D_
Дозирующий клапан не крыше позволяет легко оторвать необходимое количество салфеток и предотвращает испарение дезинфицирующего раствора</t>
  </si>
  <si>
    <t>Сменный блок салфеток</t>
  </si>
  <si>
    <t>изопропиловый или этиловый спирт+ЧАС</t>
  </si>
  <si>
    <t>Крем защитный, профессиональный, предназначен для защиты и ухода за кожными покровами рук медицинского персонала. Фасовка – туба индивидуальная вместимостью не менее 200 мл.</t>
  </si>
  <si>
    <t>Крем для рук</t>
  </si>
  <si>
    <t>На основе серебра и его соединений</t>
  </si>
  <si>
    <t>Ника-экстра М профи дез ср-во 1л №1</t>
  </si>
  <si>
    <t>Водорода пероксид 37,2% дез ср-во 11,4кг №1</t>
  </si>
  <si>
    <t>Перекись водорода 37,2% концентрат дез ср-во 11,4кг №1</t>
  </si>
  <si>
    <t>КИСЛОРОДОСОДЕРЖАЩЕЕ (перекись водорода, надкислоты, перборат, перкарбонат и др.)+кислоты</t>
  </si>
  <si>
    <t>Подкатегория:   (План.платежи (всего), руб.:  131 700,00)</t>
  </si>
  <si>
    <t>Изолента ПВХ 19 мм *20 мм профессиональная</t>
  </si>
  <si>
    <t>Провод ПВС 3*2,5 (ту)</t>
  </si>
  <si>
    <t>Кабель ВВГ нг LS 3*2,5</t>
  </si>
  <si>
    <t>Изолента ПВХ 15мм в/сорт желтая (5 шт)</t>
  </si>
  <si>
    <t>Изолента ПВХ 15мм в/сорт желтая (5шт)</t>
  </si>
  <si>
    <t>Изолента ПВХ 15мм в/сорт белая (5шт)</t>
  </si>
  <si>
    <t>Изолента ПВХ 15мм в/сорт зеленая (5шт)</t>
  </si>
  <si>
    <t>Провод ПВС 3*1,5 (ТУ)</t>
  </si>
  <si>
    <t>Кабель ВВГ нг LS 3*1,5</t>
  </si>
  <si>
    <t>Провод ШВВП  2*0,75</t>
  </si>
  <si>
    <t>Известь-пушонка (3кг)</t>
  </si>
  <si>
    <t xml:space="preserve">ГАЗ (газовый баллон для газовой горелки 220гр) </t>
  </si>
  <si>
    <t xml:space="preserve">Герметик Момент силикон санитарный прозрачный для ванной и кухни 280мл </t>
  </si>
  <si>
    <t xml:space="preserve">Герметик Момент силикон санитарный белый для ванной и кухни 280мл </t>
  </si>
  <si>
    <t xml:space="preserve">Уайт - спирит Дзержинск  1л. </t>
  </si>
  <si>
    <t xml:space="preserve">Ацетон  Дзержинск  1л. </t>
  </si>
  <si>
    <t xml:space="preserve">Грунтовка Оптимист G 103 универсальная акриловая глубокого проникновения зеленая </t>
  </si>
  <si>
    <t xml:space="preserve">Клей Момент(жидкие гвозди) FIX Универсал 380г. </t>
  </si>
  <si>
    <t xml:space="preserve">Клей Момент - Столяр 250г. </t>
  </si>
  <si>
    <t>Клей Супер Момент секундный 3г</t>
  </si>
  <si>
    <t xml:space="preserve">Колер Parade №201 Оранжевый  0,75 л </t>
  </si>
  <si>
    <t xml:space="preserve">Колер Parade №201 Темный - зеленый   0,75 л </t>
  </si>
  <si>
    <t xml:space="preserve">Колер Parade №201 Коричневый    0,75 л </t>
  </si>
  <si>
    <t xml:space="preserve">Колер Parade №201 Синий  0,75 л </t>
  </si>
  <si>
    <t xml:space="preserve">Краска Лакра в/д стен и потолков белоснежный 14кг </t>
  </si>
  <si>
    <t xml:space="preserve">Краска Эксперт ВДАК -1180 фасадная 14кг </t>
  </si>
  <si>
    <t xml:space="preserve">Лак Farbitex Профи Vwood глянцевый НЦ -218 0,7 кг </t>
  </si>
  <si>
    <t xml:space="preserve">Морилка Эксперт лиственница 0,5 л </t>
  </si>
  <si>
    <t>Пена монтажная Powerflex всесезонная 750 мл</t>
  </si>
  <si>
    <t xml:space="preserve">Эмаль радуга Ультра - Лайнс ПФ 115 сЕРАЯ 1,8/1,9 КГ. </t>
  </si>
  <si>
    <t xml:space="preserve">Эмаль Радуга Ультра -Лайнс ПФ Красная  1,8/1,9 кг. </t>
  </si>
  <si>
    <t xml:space="preserve">Эмаль Радуга Ультра -Лайнс ПФ Синяя  1,8/1,9 кг. </t>
  </si>
  <si>
    <t xml:space="preserve">Эмаль Радуга Ультра -Лайнс ПФ Черная  1,8/1,9 кг. </t>
  </si>
  <si>
    <t xml:space="preserve">Эмаль Радуга Ультра -Лайнс ПФ Белая  1,8/1,9 кг. </t>
  </si>
  <si>
    <t xml:space="preserve">Эмаль Радуга Ультра -Лайнс ПФ Зеленая  1,8/1,9 кг. </t>
  </si>
  <si>
    <t xml:space="preserve">Эмаль Радуга Ультра -Лайнс ПФ Зеленая  1,8/1,9 кг.  </t>
  </si>
  <si>
    <t xml:space="preserve">Кисть плоская МТХ Стандарт натуральная  щетина деревянная ручка 3/4 "20 мм </t>
  </si>
  <si>
    <t xml:space="preserve">Кисть плоская МТХ Стандарт натуральная  щетина деревянная ручка 1,5 " 38 мм </t>
  </si>
  <si>
    <t xml:space="preserve">Кисть плоская МТХ Стандарт натуральная  щетина деревянная ручка 2,5 " 63 мм </t>
  </si>
  <si>
    <t xml:space="preserve">Кисть плоская МТХ Стандарт натуральная  щетина деревянная ручка 3 "75 мм </t>
  </si>
  <si>
    <t xml:space="preserve">Кисть макловица  140*40 мм </t>
  </si>
  <si>
    <t xml:space="preserve">Кисть макловица  150*50 мм </t>
  </si>
  <si>
    <t xml:space="preserve">Скотч малярный 38мм*40мм </t>
  </si>
  <si>
    <t xml:space="preserve">Эмаль Радуга Ультра -Лайнс ПФ Коричневая 1,8/1,9 кг. </t>
  </si>
  <si>
    <t>Цемент М500 (50 кг)</t>
  </si>
  <si>
    <t>Цемент М500 (500 кг)</t>
  </si>
  <si>
    <t>Пескобетон М300 (40кг)</t>
  </si>
  <si>
    <t>Клей плиточный unis-2000 (25 кг)</t>
  </si>
  <si>
    <t>Саморезы</t>
  </si>
  <si>
    <t xml:space="preserve">Диск алмазный для УШМ </t>
  </si>
  <si>
    <t xml:space="preserve">Диск пильный для циркулярной пилы </t>
  </si>
  <si>
    <t xml:space="preserve">Диск отрезной по металлу диаметром 240мм </t>
  </si>
  <si>
    <t>Диск отрезной по металлу диаметром 115мм</t>
  </si>
  <si>
    <t>Дюбель пластиковый</t>
  </si>
  <si>
    <t>Труба канализационная угол 90 градусов</t>
  </si>
  <si>
    <t>Труба канализационная угол 45 градусов</t>
  </si>
  <si>
    <t>Труба канализационная тройник</t>
  </si>
  <si>
    <t>Труба канализационная заглушка</t>
  </si>
  <si>
    <t>Труба канализационная крепление</t>
  </si>
  <si>
    <t>Труба канализационная диаметром 50мм 1,5 м</t>
  </si>
  <si>
    <t>Труба канализационная диаметром 110 мм 1,0 м</t>
  </si>
  <si>
    <t>Труба канализационная диаметром 110 мм 0,5 м</t>
  </si>
  <si>
    <t>Тепловая энергия</t>
  </si>
  <si>
    <t>Подача тепловой энергии</t>
  </si>
  <si>
    <t>Электроэнергия</t>
  </si>
  <si>
    <t>Подача электроэнергии</t>
  </si>
  <si>
    <t>Отпуск воды</t>
  </si>
  <si>
    <t>Холодное водоснабжение и водоотведение</t>
  </si>
  <si>
    <t>Подача тепловой энергии и горячее водоснабжение</t>
  </si>
  <si>
    <t>Холодное водоснабжение</t>
  </si>
  <si>
    <t>Блок питания &lt; ATX-600W &gt; 600W ATX (24+2x4+6 / 8пин)</t>
  </si>
  <si>
    <t>Сетевое хранилище  (4x3.5" SATA, RAID 0/1/5/6/10,GbLAN,3xUSB3.0,HDMI,ПДУ)</t>
  </si>
  <si>
    <t>Сетевое хранилище Asustor AS3204T (4x3.5" SATA, RAID 0/1/5/6/10,GbLAN,3xUSB3.0,HDMI,ПДУ)</t>
  </si>
  <si>
    <t>Резервное хранение данных Медицинских информационных систем и виеонаблюдения.</t>
  </si>
  <si>
    <t>Модуль памяти DIMM 8Gb  CL11</t>
  </si>
  <si>
    <t>Коммутатор Desktop Switch 8-port (8UTP, 100Mbps)</t>
  </si>
  <si>
    <t>Веб камера 1,3мп</t>
  </si>
  <si>
    <t>Клавиатура USB 102-кл</t>
  </si>
  <si>
    <t xml:space="preserve">Манипулятор  USB 3btn+Roll </t>
  </si>
  <si>
    <t>Аккамулятор АКБ-7 12В 7 А/Ч</t>
  </si>
  <si>
    <t>Колонки  (2x2W)</t>
  </si>
  <si>
    <t>МФУ (A4, 1Gb, 38 стр/мин, лазерное МФУ, DADF, двусторонняя печать, USB 2.0, сетевой, WiFi)</t>
  </si>
  <si>
    <t>ПО Microsoft Windows Server 2012 x64 Standard 2CPU/2VM Рус.(OEM) &lt;P73-05337&gt;</t>
  </si>
  <si>
    <t>Ноутбук  3,5gh / 8 / SSD250/ WiFi / BT / Win10 / 15.6" / 1.94 кг</t>
  </si>
  <si>
    <t>Принтер  (A4, 18 стр / мин, 32Mb, 2400dpi, USB2.0, лазерный)</t>
  </si>
  <si>
    <t>Неуправляемый коммутатор (48UTP 100Mbps)</t>
  </si>
  <si>
    <t>Приобретение лицензий антивируса DR.WEb</t>
  </si>
  <si>
    <t>Комплект из 127 лицензий для персональных компьютеров и 3 лицензии на серверы.</t>
  </si>
  <si>
    <t>Необходимость антивирусной защиты.</t>
  </si>
  <si>
    <t>Изготовление квалифицированного сертификата ключа проверки электронной подписи (КСКП ЭП) для работы в электронной системе оформления листков нетрудоспособно (больничный лист)</t>
  </si>
  <si>
    <t>Изготовление квалифицированного сертификата ключа проверки электронной подписи (КСКП ЭП) для работы в системах ТФОМС</t>
  </si>
  <si>
    <t>Изготовление СКП ЭП для системы Электронные торги (Федеральные торговые площадки)</t>
  </si>
  <si>
    <t>Изготовление СКП ЭП для системы Электронные торги (Коммерческие торговые площадки)</t>
  </si>
  <si>
    <t>Изготовление СКП ЭП для системы Электронной торговой площадки "Газпромбанк"</t>
  </si>
  <si>
    <t>Изготовление квалифицированного сертификата ключа проверки электронной подписи (КСКП ЭП) для работы в электронной системе ГИС Маркировка ЛС</t>
  </si>
  <si>
    <t>Обеспечение доступа к системе ЭДО Контур-Диадок</t>
  </si>
  <si>
    <t xml:space="preserve">Доступ к системе электронного документо-оборота, по передаче бухгалтерских и отчетных документов между организациями ОАО РЖД </t>
  </si>
  <si>
    <t>Защищенное подключение ПК к VIPNet-сети ОАО «РЖД»</t>
  </si>
  <si>
    <t>Неисключительное право СБИС++ЭО</t>
  </si>
  <si>
    <t>Доступ к порталу АСЗ Электронный ордер</t>
  </si>
  <si>
    <t>Закупка: 21159000352 - Обеспечение работы портала ИИТ  (План.платежи (всего), руб.:  33 000,00)</t>
  </si>
  <si>
    <t>2021.26.15.159-00033</t>
  </si>
  <si>
    <t>Доступ к порталу электронного документооборота ИИТ</t>
  </si>
  <si>
    <t>21159000352 - Обеспечение работы портала ИИТ</t>
  </si>
  <si>
    <t>Подкатегория:   (План.платежи (всего), руб.:  115 000,00)</t>
  </si>
  <si>
    <t>Напитки</t>
  </si>
  <si>
    <t>Вода питевая</t>
  </si>
  <si>
    <t>Вода питьевая для структурных подразделений на ст.Старый Оскол (бутыль 18,9л.)</t>
  </si>
  <si>
    <t>Подкатегория:   (План.платежи (всего), руб.: 10 926 596,86)</t>
  </si>
  <si>
    <t>Закупка: 22159000004 - Закупка ЛП 2022 (Анестезия)  (План.платежи (всего), руб.:  867 886,80)</t>
  </si>
  <si>
    <t>2022.05.15.159-00439</t>
  </si>
  <si>
    <t>22159000004 - Закупка ЛП 2022 (Анестезия)</t>
  </si>
  <si>
    <t>2022.05.15.159-01274</t>
  </si>
  <si>
    <t>2022.05.15.159-00941</t>
  </si>
  <si>
    <t>2022.05.15.159-00754</t>
  </si>
  <si>
    <t>2022.05.15.159-00263</t>
  </si>
  <si>
    <t>2022.05.15.159-00607</t>
  </si>
  <si>
    <t>2022.05.15.159-01123</t>
  </si>
  <si>
    <t>2022.05.15.159-00663</t>
  </si>
  <si>
    <t>Закупка: 22159000005 - Закупка ЛП 2022 (Антибиотики)  (План.платежи (всего), руб.:  200 330,00)</t>
  </si>
  <si>
    <t>2022.05.15.159-00636</t>
  </si>
  <si>
    <t>22159000005 - Закупка ЛП 2022 (Антибиотики)</t>
  </si>
  <si>
    <t>2022.05.15.159-01475</t>
  </si>
  <si>
    <t>2022.05.15.159-01336</t>
  </si>
  <si>
    <t>2022.05.15.159-01357</t>
  </si>
  <si>
    <t>2022.05.15.159-01416</t>
  </si>
  <si>
    <t>2022.05.15.159-01627</t>
  </si>
  <si>
    <t>2022.05.15.159-01623</t>
  </si>
  <si>
    <t>2022.05.15.159-01077</t>
  </si>
  <si>
    <t>2022.05.15.159-00896</t>
  </si>
  <si>
    <t>2022.05.15.159-00418</t>
  </si>
  <si>
    <t>2022.05.15.159-01065</t>
  </si>
  <si>
    <t>2022.05.15.159-00596</t>
  </si>
  <si>
    <t>2022.05.15.159-01381</t>
  </si>
  <si>
    <t>2022.05.15.159-01001</t>
  </si>
  <si>
    <t>2022.05.15.159-01013</t>
  </si>
  <si>
    <t>2022.05.15.159-00947</t>
  </si>
  <si>
    <t>2022.05.15.159-01397</t>
  </si>
  <si>
    <t>2022.05.15.159-01732</t>
  </si>
  <si>
    <t>Закупка: 22159000006 - Закупка ЛП 2022 (Противокашлевые)  (План.платежи (всего), руб.:  39 400,00)</t>
  </si>
  <si>
    <t>2022.05.15.159-00535</t>
  </si>
  <si>
    <t>22159000006 - Закупка ЛП 2022 (Противокашлевые)</t>
  </si>
  <si>
    <t>2022.05.15.159-01594</t>
  </si>
  <si>
    <t>2022.05.15.159-01022</t>
  </si>
  <si>
    <t>2022.05.15.159-00728</t>
  </si>
  <si>
    <t>2022.05.15.159-00064</t>
  </si>
  <si>
    <t>2022.05.15.159-00697</t>
  </si>
  <si>
    <t>2022.05.15.159-00695</t>
  </si>
  <si>
    <t>2022.05.15.159-01258</t>
  </si>
  <si>
    <t>2022.05.15.159-00937</t>
  </si>
  <si>
    <t>2022.05.15.159-01301</t>
  </si>
  <si>
    <t>2022.05.15.159-00295</t>
  </si>
  <si>
    <t>2022.05.15.159-01210</t>
  </si>
  <si>
    <t>2022.05.15.159-01529</t>
  </si>
  <si>
    <t>2022.05.15.159-01781</t>
  </si>
  <si>
    <t>2022.05.15.159-01790</t>
  </si>
  <si>
    <t>2022.05.15.159-01791</t>
  </si>
  <si>
    <t>2022.05.15.159-01809</t>
  </si>
  <si>
    <t>2022.05.15.159-00913</t>
  </si>
  <si>
    <t>Закупка: 22159000007 - Закупка ЛП 2022 (ГБ таблетки)  (План.платежи (всего), руб.:  584 486,10)</t>
  </si>
  <si>
    <t>2022.05.15.159-00497</t>
  </si>
  <si>
    <t>22159000007 - Закупка ЛП 2022 (ГБ таблетки)</t>
  </si>
  <si>
    <t>2022.05.15.159-00293</t>
  </si>
  <si>
    <t>2022.05.15.159-00440</t>
  </si>
  <si>
    <t>2022.05.15.159-00982</t>
  </si>
  <si>
    <t>2022.05.15.159-01196</t>
  </si>
  <si>
    <t>2022.05.15.159-00453</t>
  </si>
  <si>
    <t>2022.05.15.159-01497</t>
  </si>
  <si>
    <t>2022.05.15.159-00750</t>
  </si>
  <si>
    <t>2022.05.15.159-00136</t>
  </si>
  <si>
    <t>2022.05.15.159-01688</t>
  </si>
  <si>
    <t>2022.05.15.159-00118</t>
  </si>
  <si>
    <t>2022.05.15.159-00839</t>
  </si>
  <si>
    <t>2022.05.15.159-00130</t>
  </si>
  <si>
    <t>2022.05.15.159-00965</t>
  </si>
  <si>
    <t>2022.05.15.159-01095</t>
  </si>
  <si>
    <t>2022.05.15.159-01321</t>
  </si>
  <si>
    <t>2022.05.15.159-00347</t>
  </si>
  <si>
    <t>2022.05.15.159-00687</t>
  </si>
  <si>
    <t>2022.05.15.159-00218</t>
  </si>
  <si>
    <t>2022.05.15.159-01387</t>
  </si>
  <si>
    <t>2022.05.15.159-00552</t>
  </si>
  <si>
    <t>2022.05.15.159-01337</t>
  </si>
  <si>
    <t>2022.05.15.159-01354</t>
  </si>
  <si>
    <t>2022.05.15.159-00890</t>
  </si>
  <si>
    <t>2022.05.15.159-00718</t>
  </si>
  <si>
    <t>2022.05.15.159-00025</t>
  </si>
  <si>
    <t>2022.05.15.159-01152</t>
  </si>
  <si>
    <t>2022.05.15.159-00492</t>
  </si>
  <si>
    <t>2022.05.15.159-01216</t>
  </si>
  <si>
    <t>2022.05.15.159-00851</t>
  </si>
  <si>
    <t>2022.05.15.159-00073</t>
  </si>
  <si>
    <t>2022.05.15.159-01236</t>
  </si>
  <si>
    <t>2022.05.15.159-01027</t>
  </si>
  <si>
    <t>2022.05.15.159-00004</t>
  </si>
  <si>
    <t>2022.05.15.159-00490</t>
  </si>
  <si>
    <t>2022.05.15.159-00158</t>
  </si>
  <si>
    <t>2022.05.15.159-00585</t>
  </si>
  <si>
    <t>2022.05.15.159-01326</t>
  </si>
  <si>
    <t>2022.05.15.159-00232</t>
  </si>
  <si>
    <t>2022.05.15.159-00411</t>
  </si>
  <si>
    <t>2022.05.15.159-01335</t>
  </si>
  <si>
    <t>2022.05.15.159-01353</t>
  </si>
  <si>
    <t>2022.05.15.159-00945</t>
  </si>
  <si>
    <t>2022.05.15.159-00195</t>
  </si>
  <si>
    <t>2022.05.15.159-00305</t>
  </si>
  <si>
    <t>2022.05.15.159-00069</t>
  </si>
  <si>
    <t>2022.05.15.159-01793</t>
  </si>
  <si>
    <t>2022.05.15.159-01794</t>
  </si>
  <si>
    <t>2022.05.15.159-01810</t>
  </si>
  <si>
    <t>2022.05.15.159-01813</t>
  </si>
  <si>
    <t>2022.05.15.159-01814</t>
  </si>
  <si>
    <t>2022.05.15.159-01815</t>
  </si>
  <si>
    <t>2022.05.15.159-01826</t>
  </si>
  <si>
    <t>2022.05.15.159-01828</t>
  </si>
  <si>
    <t>2022.05.15.159-01834</t>
  </si>
  <si>
    <t>Диэтиламинопропионилэтоксикарбониламинофенотиазин 50мг таб №50</t>
  </si>
  <si>
    <t>Этацизин 50мг таб №50</t>
  </si>
  <si>
    <t>50мг таб №50</t>
  </si>
  <si>
    <t>Закупка: 22159000010 - Закупка ЛП 2022 (ЖКТ)  (План.платежи (всего), руб.:  997 710,70)</t>
  </si>
  <si>
    <t>2022.05.15.159-01600</t>
  </si>
  <si>
    <t>22159000010 - Закупка ЛП 2022 (ЖКТ)</t>
  </si>
  <si>
    <t>2022.05.15.159-01482</t>
  </si>
  <si>
    <t>2022.05.15.159-00969</t>
  </si>
  <si>
    <t>2022.05.15.159-01141</t>
  </si>
  <si>
    <t>2022.05.15.159-01684</t>
  </si>
  <si>
    <t>2022.05.15.159-00852</t>
  </si>
  <si>
    <t>2022.05.15.159-01690</t>
  </si>
  <si>
    <t>2022.05.15.159-00782</t>
  </si>
  <si>
    <t>2022.05.15.159-00640</t>
  </si>
  <si>
    <t>2022.05.15.159-00238</t>
  </si>
  <si>
    <t>2022.05.15.159-01293</t>
  </si>
  <si>
    <t>2022.05.15.159-00988</t>
  </si>
  <si>
    <t>2022.05.15.159-01590</t>
  </si>
  <si>
    <t>2022.05.15.159-00376</t>
  </si>
  <si>
    <t>2022.05.15.159-00972</t>
  </si>
  <si>
    <t>2022.05.15.159-01097</t>
  </si>
  <si>
    <t>2022.05.15.159-00451</t>
  </si>
  <si>
    <t>2022.05.15.159-00786</t>
  </si>
  <si>
    <t>2022.05.15.159-00303</t>
  </si>
  <si>
    <t>2022.05.15.159-00509</t>
  </si>
  <si>
    <t>2022.05.15.159-01263</t>
  </si>
  <si>
    <t>2022.05.15.159-00845</t>
  </si>
  <si>
    <t>2022.05.15.159-00623</t>
  </si>
  <si>
    <t>2022.05.15.159-00205</t>
  </si>
  <si>
    <t>2022.05.15.159-01479</t>
  </si>
  <si>
    <t>2022.05.15.159-01573</t>
  </si>
  <si>
    <t>2022.05.15.159-01016</t>
  </si>
  <si>
    <t>2022.05.15.159-00816</t>
  </si>
  <si>
    <t>2022.05.15.159-01122</t>
  </si>
  <si>
    <t>2022.05.15.159-00126</t>
  </si>
  <si>
    <t>2022.05.15.159-01224</t>
  </si>
  <si>
    <t>2022.05.15.159-00403</t>
  </si>
  <si>
    <t>2022.05.15.159-01649</t>
  </si>
  <si>
    <t>2022.05.15.159-01514</t>
  </si>
  <si>
    <t>2022.05.15.159-01192</t>
  </si>
  <si>
    <t>2022.05.15.159-01453</t>
  </si>
  <si>
    <t>2022.05.15.159-01701</t>
  </si>
  <si>
    <t>2022.05.15.159-00039</t>
  </si>
  <si>
    <t>2022.05.15.159-00054</t>
  </si>
  <si>
    <t>2022.05.15.159-00597</t>
  </si>
  <si>
    <t>2022.05.15.159-00693</t>
  </si>
  <si>
    <t>2022.05.15.159-00507</t>
  </si>
  <si>
    <t>2022.05.15.159-01780</t>
  </si>
  <si>
    <t>2022.05.15.159-01796</t>
  </si>
  <si>
    <t>2022.05.15.159-01797</t>
  </si>
  <si>
    <t>2022.05.15.159-01824</t>
  </si>
  <si>
    <t>Фуразолидон 50мг таб №20</t>
  </si>
  <si>
    <t>50мг таб №20</t>
  </si>
  <si>
    <t>Закупка: 22159000011 - Закупка ЛП (ЦНС)  (План.платежи (всего), руб.: 3 523 690,50)</t>
  </si>
  <si>
    <t>2022.05.15.159-00883</t>
  </si>
  <si>
    <t>22159000011 - Закупка ЛП (ЦНС)</t>
  </si>
  <si>
    <t>2022.05.15.159-00669</t>
  </si>
  <si>
    <t>2022.05.15.159-00228</t>
  </si>
  <si>
    <t>2022.05.15.159-01437</t>
  </si>
  <si>
    <t>2022.05.15.159-01601</t>
  </si>
  <si>
    <t>2022.05.15.159-01481</t>
  </si>
  <si>
    <t>2022.05.15.159-01320</t>
  </si>
  <si>
    <t>2022.05.15.159-01655</t>
  </si>
  <si>
    <t>2022.05.15.159-00014</t>
  </si>
  <si>
    <t>2022.05.15.159-00410</t>
  </si>
  <si>
    <t>2022.05.15.159-00116</t>
  </si>
  <si>
    <t>2022.05.15.159-00902</t>
  </si>
  <si>
    <t>2022.05.15.159-01240</t>
  </si>
  <si>
    <t>2022.05.15.159-01168</t>
  </si>
  <si>
    <t>2022.05.15.159-00085</t>
  </si>
  <si>
    <t>2022.05.15.159-01188</t>
  </si>
  <si>
    <t>2022.05.15.159-00388</t>
  </si>
  <si>
    <t>2022.05.15.159-00826</t>
  </si>
  <si>
    <t>2022.05.15.159-01203</t>
  </si>
  <si>
    <t>2022.05.15.159-00026</t>
  </si>
  <si>
    <t>2022.05.15.159-00710</t>
  </si>
  <si>
    <t>2022.05.15.159-00711</t>
  </si>
  <si>
    <t>2022.05.15.159-00805</t>
  </si>
  <si>
    <t>2022.05.15.159-01622</t>
  </si>
  <si>
    <t>2022.05.15.159-01207</t>
  </si>
  <si>
    <t>2022.05.15.159-00099</t>
  </si>
  <si>
    <t>2022.05.15.159-00377</t>
  </si>
  <si>
    <t>2022.05.15.159-01786</t>
  </si>
  <si>
    <t>Закупка: 22159000012 - Закупка ЛП 2022 (НПВС)  (План.платежи (всего), руб.:  688 043,80)</t>
  </si>
  <si>
    <t>2022.05.15.159-00346</t>
  </si>
  <si>
    <t>22159000012 - Закупка ЛП 2022 (НПВС)</t>
  </si>
  <si>
    <t>2022.05.15.159-00791</t>
  </si>
  <si>
    <t>2022.05.15.159-00437</t>
  </si>
  <si>
    <t>2022.05.15.159-01007</t>
  </si>
  <si>
    <t>2022.05.15.159-00743</t>
  </si>
  <si>
    <t>2022.05.15.159-00373</t>
  </si>
  <si>
    <t>2022.05.15.159-00505</t>
  </si>
  <si>
    <t>2022.05.15.159-00721</t>
  </si>
  <si>
    <t>2022.05.15.159-00163</t>
  </si>
  <si>
    <t>2022.05.15.159-00094</t>
  </si>
  <si>
    <t>2022.05.15.159-00150</t>
  </si>
  <si>
    <t>2022.05.15.159-01490</t>
  </si>
  <si>
    <t>2022.05.15.159-01349</t>
  </si>
  <si>
    <t>2022.05.15.159-01430</t>
  </si>
  <si>
    <t>2022.05.15.159-01423</t>
  </si>
  <si>
    <t>2022.05.15.159-01662</t>
  </si>
  <si>
    <t>2022.05.15.159-00869</t>
  </si>
  <si>
    <t>2022.05.15.159-01538</t>
  </si>
  <si>
    <t>2022.05.15.159-01219</t>
  </si>
  <si>
    <t>2022.05.15.159-01804</t>
  </si>
  <si>
    <t>2022.05.15.159-01805</t>
  </si>
  <si>
    <t>2022.05.15.159-01806</t>
  </si>
  <si>
    <t>2022.05.15.159-01807</t>
  </si>
  <si>
    <t>2022.05.15.159-01808</t>
  </si>
  <si>
    <t>2022.05.15.159-01811</t>
  </si>
  <si>
    <t>Закупка: 22159000013 - Закупка ЛП 2022 (Кислород)  (План.платежи (всего), руб.:  9 504,00)</t>
  </si>
  <si>
    <t>2022.05.15.159-00897</t>
  </si>
  <si>
    <t>22159000013 - Закупка ЛП 2022 (Кислород)</t>
  </si>
  <si>
    <t>Закупка: 22159000017 - Закупка ЛП 2022 (ССС)  (План.платежи (всего), руб.:  140 829,50)</t>
  </si>
  <si>
    <t>2022.05.15.159-00983</t>
  </si>
  <si>
    <t>22159000017 - Закупка ЛП 2022 (ССС)</t>
  </si>
  <si>
    <t>2022.05.15.159-00003</t>
  </si>
  <si>
    <t>2022.05.15.159-00746</t>
  </si>
  <si>
    <t>2022.05.15.159-00444</t>
  </si>
  <si>
    <t>2022.05.15.159-00671</t>
  </si>
  <si>
    <t>2022.05.15.159-01464</t>
  </si>
  <si>
    <t>2022.05.15.159-01304</t>
  </si>
  <si>
    <t>2022.05.15.159-00586</t>
  </si>
  <si>
    <t>2022.05.15.159-00323</t>
  </si>
  <si>
    <t>2022.05.15.159-00994</t>
  </si>
  <si>
    <t>2022.05.15.159-00608</t>
  </si>
  <si>
    <t>2022.05.15.159-01078</t>
  </si>
  <si>
    <t>2022.05.15.159-00898</t>
  </si>
  <si>
    <t>2022.05.15.159-01671</t>
  </si>
  <si>
    <t>2022.05.15.159-00386</t>
  </si>
  <si>
    <t>2022.05.15.159-01006</t>
  </si>
  <si>
    <t>2022.05.15.159-01725</t>
  </si>
  <si>
    <t>2022.05.15.159-01359</t>
  </si>
  <si>
    <t>2022.05.15.159-01694</t>
  </si>
  <si>
    <t>2022.05.15.159-00527</t>
  </si>
  <si>
    <t>2022.05.15.159-00115</t>
  </si>
  <si>
    <t>2022.05.15.159-00282</t>
  </si>
  <si>
    <t>2022.05.15.159-00121</t>
  </si>
  <si>
    <t>2022.05.15.159-01102</t>
  </si>
  <si>
    <t>2022.05.15.159-01173</t>
  </si>
  <si>
    <t>2022.05.15.159-01518</t>
  </si>
  <si>
    <t>2022.05.15.159-01395</t>
  </si>
  <si>
    <t>1мг/мл р-р д/ин 5мл №5</t>
  </si>
  <si>
    <t>2022.05.15.159-01559</t>
  </si>
  <si>
    <t>2022.05.15.159-01640</t>
  </si>
  <si>
    <t>2022.05.15.159-01787</t>
  </si>
  <si>
    <t>10% р-р д/ин 5мл №10</t>
  </si>
  <si>
    <t>2022.05.15.159-01829</t>
  </si>
  <si>
    <t>Закупка: 22159000018 - Закупка ЛП 2022 ( Витамины)  (План.платежи (всего), руб.:  495 244,00)</t>
  </si>
  <si>
    <t>2022.05.15.159-01396</t>
  </si>
  <si>
    <t>22159000018 - Закупка ЛП 2022 ( Витамины)</t>
  </si>
  <si>
    <t>2022.05.15.159-01660</t>
  </si>
  <si>
    <t>2022.05.15.159-00882</t>
  </si>
  <si>
    <t>2022.05.15.159-00698</t>
  </si>
  <si>
    <t>2022.05.15.159-00100</t>
  </si>
  <si>
    <t>2022.05.15.159-01445</t>
  </si>
  <si>
    <t>2022.05.15.159-00309</t>
  </si>
  <si>
    <t>2022.05.15.159-01376</t>
  </si>
  <si>
    <t>2022.05.15.159-00279</t>
  </si>
  <si>
    <t>2022.05.15.159-00380</t>
  </si>
  <si>
    <t>2022.05.15.159-01782</t>
  </si>
  <si>
    <t>2022.05.15.159-01825</t>
  </si>
  <si>
    <t>Гиалуронидаза 64ЕД пор д/ин №5</t>
  </si>
  <si>
    <t>Лидаза 64ЕД пор д/ин №5 фл</t>
  </si>
  <si>
    <t>64ЕД пор д/ин №5</t>
  </si>
  <si>
    <t>Закупка: 22159000019 - Закупка ЛП 2022 (Гормоны, антигистаминные)  (План.платежи (всего), руб.:  130 492,00)</t>
  </si>
  <si>
    <t>2022.05.15.159-01171</t>
  </si>
  <si>
    <t>22159000019 - Закупка ЛП 2022 (Гормоны, антигистаминные)</t>
  </si>
  <si>
    <t>2022.05.15.159-00145</t>
  </si>
  <si>
    <t>2022.05.15.159-01148</t>
  </si>
  <si>
    <t>2022.05.15.159-00931</t>
  </si>
  <si>
    <t>2022.05.15.159-00970</t>
  </si>
  <si>
    <t>2022.05.15.159-00412</t>
  </si>
  <si>
    <t>2022.05.15.159-00811</t>
  </si>
  <si>
    <t>2022.05.15.159-01076</t>
  </si>
  <si>
    <t>2022.05.15.159-00385</t>
  </si>
  <si>
    <t>2022.05.15.159-00940</t>
  </si>
  <si>
    <t>2022.05.15.159-01706</t>
  </si>
  <si>
    <t>2022.05.15.159-01596</t>
  </si>
  <si>
    <t>2022.05.15.159-00652</t>
  </si>
  <si>
    <t>2022.05.15.159-01820</t>
  </si>
  <si>
    <t>2022.05.15.159-01821</t>
  </si>
  <si>
    <t>2022.05.15.159-01822</t>
  </si>
  <si>
    <t>Закупка: 22159000025 - Закупка ЛП 2022 (Гипогликемические)  (План.платежи (всего), руб.:  370 670,00)</t>
  </si>
  <si>
    <t>2022.05.15.159-01583</t>
  </si>
  <si>
    <t>22159000025 - Закупка ЛП 2022 (Гипогликемические)</t>
  </si>
  <si>
    <t>2022.05.15.159-00421</t>
  </si>
  <si>
    <t>2022.05.15.159-01466</t>
  </si>
  <si>
    <t>2022.05.15.159-01635</t>
  </si>
  <si>
    <t>2022.05.15.159-00904</t>
  </si>
  <si>
    <t>2022.05.15.159-01260</t>
  </si>
  <si>
    <t>2022.05.15.159-01040</t>
  </si>
  <si>
    <t>2022.05.15.159-00407</t>
  </si>
  <si>
    <t>2022.05.15.159-01783</t>
  </si>
  <si>
    <t>2022.05.15.159-01784</t>
  </si>
  <si>
    <t>Закупка: 22159000039 - Закупка ЛП 2022 (Р-ры для наружного применения)  (План.платежи (всего), руб.:  163 195,00)</t>
  </si>
  <si>
    <t>2022.05.15.159-00654</t>
  </si>
  <si>
    <t>22159000039 - Закупка ЛП 2022 (Р-ры для наружного применения)</t>
  </si>
  <si>
    <t>2022.05.15.159-00012</t>
  </si>
  <si>
    <t>2022.05.15.159-01632</t>
  </si>
  <si>
    <t>2022.05.15.159-01432</t>
  </si>
  <si>
    <t>2022.05.15.159-01393</t>
  </si>
  <si>
    <t>2022.05.15.159-01390</t>
  </si>
  <si>
    <t>2022.05.15.159-00379</t>
  </si>
  <si>
    <t>2022.05.15.159-00795</t>
  </si>
  <si>
    <t>2022.05.15.159-00111</t>
  </si>
  <si>
    <t>2022.05.15.159-00797</t>
  </si>
  <si>
    <t>2022.05.15.159-00933</t>
  </si>
  <si>
    <t>2022.05.15.159-00134</t>
  </si>
  <si>
    <t>2022.05.15.159-00948</t>
  </si>
  <si>
    <t>2022.05.15.159-00332</t>
  </si>
  <si>
    <t>2022.05.15.159-00589</t>
  </si>
  <si>
    <t>2022.05.15.159-01429</t>
  </si>
  <si>
    <t>2022.05.15.159-00345</t>
  </si>
  <si>
    <t>2022.05.15.159-01727</t>
  </si>
  <si>
    <t>2022.05.15.159-01544</t>
  </si>
  <si>
    <t>Закупка: 22159000041 - Закупка ЛП 2022 (Глазные капли, капли в нос)  (План.платежи (всего), руб.:  38 105,00)</t>
  </si>
  <si>
    <t>2022.05.15.159-01138</t>
  </si>
  <si>
    <t>22159000041 - Закупка ЛП 2022 (Глазные капли, капли в нос)</t>
  </si>
  <si>
    <t>2022.05.15.159-00363</t>
  </si>
  <si>
    <t>2022.05.15.159-01750</t>
  </si>
  <si>
    <t>2022.05.15.159-00715</t>
  </si>
  <si>
    <t>2022.05.15.159-01501</t>
  </si>
  <si>
    <t>2022.05.15.159-00955</t>
  </si>
  <si>
    <t>2022.05.15.159-00396</t>
  </si>
  <si>
    <t>2022.05.15.159-00447</t>
  </si>
  <si>
    <t>2022.05.15.159-00605</t>
  </si>
  <si>
    <t>2022.05.15.159-00495</t>
  </si>
  <si>
    <t>2022.05.15.159-00153</t>
  </si>
  <si>
    <t>2022.05.15.159-01579</t>
  </si>
  <si>
    <t>2022.05.15.159-01798</t>
  </si>
  <si>
    <t>2022.05.15.159-01799</t>
  </si>
  <si>
    <t>2022.05.15.159-01800</t>
  </si>
  <si>
    <t>2022.05.15.159-01801</t>
  </si>
  <si>
    <t>2022.05.15.159-01802</t>
  </si>
  <si>
    <t>Закупка: 22159000043 - Закупка ЛП 2022 (Мази)  (План.платежи (всего), руб.:  112 543,00)</t>
  </si>
  <si>
    <t>2022.05.15.159-01121</t>
  </si>
  <si>
    <t>22159000043 - Закупка ЛП 2022 (Мази)</t>
  </si>
  <si>
    <t>2022.05.15.159-00299</t>
  </si>
  <si>
    <t>2022.05.15.159-01025</t>
  </si>
  <si>
    <t>2022.05.15.159-00144</t>
  </si>
  <si>
    <t>2022.05.15.159-00422</t>
  </si>
  <si>
    <t>2022.05.15.159-01329</t>
  </si>
  <si>
    <t>2022.05.15.159-00018</t>
  </si>
  <si>
    <t>2022.05.15.159-00752</t>
  </si>
  <si>
    <t>2022.05.15.159-00156</t>
  </si>
  <si>
    <t>2022.05.15.159-00709</t>
  </si>
  <si>
    <t>2022.05.15.159-00862</t>
  </si>
  <si>
    <t>2022.05.15.159-00555</t>
  </si>
  <si>
    <t>2022.05.15.159-00891</t>
  </si>
  <si>
    <t>2022.05.15.159-00522</t>
  </si>
  <si>
    <t>2022.05.15.159-01356</t>
  </si>
  <si>
    <t>2022.05.15.159-00714</t>
  </si>
  <si>
    <t>2022.05.15.159-01242</t>
  </si>
  <si>
    <t>2022.05.15.159-01286</t>
  </si>
  <si>
    <t>2022.05.15.159-01043</t>
  </si>
  <si>
    <t>2022.05.15.159-01592</t>
  </si>
  <si>
    <t>2022.05.15.159-00954</t>
  </si>
  <si>
    <t>2022.05.15.159-00288</t>
  </si>
  <si>
    <t>2022.05.15.159-01831</t>
  </si>
  <si>
    <t>Клотримазол 1% р-р д/нар прим 15мл №1</t>
  </si>
  <si>
    <t>1% р-р д/нар прим 15мл №1</t>
  </si>
  <si>
    <t>2022.05.15.159-01832</t>
  </si>
  <si>
    <t>Декспантенол 5% гель глазной 5г №1</t>
  </si>
  <si>
    <t>Корнерегель 5% гель глазной 5г №1</t>
  </si>
  <si>
    <t>5% гель глазной 5г №1</t>
  </si>
  <si>
    <t>Закупка: 22159000045 - Закупка ЛП 2022 (Капли внутрь)  (План.платежи (всего), руб.:  26 080,00)</t>
  </si>
  <si>
    <t>2022.05.15.159-00321</t>
  </si>
  <si>
    <t>22159000045 - Закупка ЛП 2022 (Капли внутрь)</t>
  </si>
  <si>
    <t>2022.05.15.159-00957</t>
  </si>
  <si>
    <t>2022.05.15.159-01394</t>
  </si>
  <si>
    <t>2022.05.15.159-01700</t>
  </si>
  <si>
    <t>2022.05.15.159-00806</t>
  </si>
  <si>
    <t>2022.05.15.159-01675</t>
  </si>
  <si>
    <t>2022.05.15.159-00775</t>
  </si>
  <si>
    <t>2022.05.15.159-00822</t>
  </si>
  <si>
    <t>2022.05.15.159-01803</t>
  </si>
  <si>
    <t>2022.05.15.159-01830</t>
  </si>
  <si>
    <t>капли д/пр вн 50мл №1</t>
  </si>
  <si>
    <t>Закупка: 22159000046 - Закупка ЛП 2022 (Экстемпоральная рецептура)  (План.платежи (всего), руб.:  481 868,00)</t>
  </si>
  <si>
    <t>2022.05.15.159-00808</t>
  </si>
  <si>
    <t>22159000046 - Закупка ЛП 2022 (Экстемпоральная рецептура)</t>
  </si>
  <si>
    <t>2022.05.15.159-00102</t>
  </si>
  <si>
    <t>2022.05.15.159-00257</t>
  </si>
  <si>
    <t>2022.05.15.159-00974</t>
  </si>
  <si>
    <t>2022.05.15.159-01120</t>
  </si>
  <si>
    <t>2022.05.15.159-00258</t>
  </si>
  <si>
    <t>2022.05.15.159-00770</t>
  </si>
  <si>
    <t>2022.05.15.159-00044</t>
  </si>
  <si>
    <t>2022.05.15.159-01232</t>
  </si>
  <si>
    <t>2022.05.15.159-00120</t>
  </si>
  <si>
    <t>2022.05.15.159-00820</t>
  </si>
  <si>
    <t>2022.05.15.159-01213</t>
  </si>
  <si>
    <t>2022.05.15.159-01218</t>
  </si>
  <si>
    <t>2022.05.15.159-00572</t>
  </si>
  <si>
    <t>2022.05.15.159-01079</t>
  </si>
  <si>
    <t>2022.05.15.159-00850</t>
  </si>
  <si>
    <t>2022.05.15.159-01557</t>
  </si>
  <si>
    <t>2022.05.15.159-01492</t>
  </si>
  <si>
    <t>2022.05.15.159-00783</t>
  </si>
  <si>
    <t>2022.05.15.159-01118</t>
  </si>
  <si>
    <t>2022.05.15.159-00642</t>
  </si>
  <si>
    <t>2022.05.15.159-00061</t>
  </si>
  <si>
    <t>2022.05.15.159-00918</t>
  </si>
  <si>
    <t>2022.05.15.159-00674</t>
  </si>
  <si>
    <t>2022.05.15.159-01255</t>
  </si>
  <si>
    <t>2022.05.15.159-00180</t>
  </si>
  <si>
    <t>2022.05.15.159-00708</t>
  </si>
  <si>
    <t>2022.05.15.159-00174</t>
  </si>
  <si>
    <t>2022.05.15.159-00322</t>
  </si>
  <si>
    <t>2022.05.15.159-00620</t>
  </si>
  <si>
    <t>2022.05.15.159-00810</t>
  </si>
  <si>
    <t>2022.05.15.159-00599</t>
  </si>
  <si>
    <t>2022.05.15.159-01788</t>
  </si>
  <si>
    <t>2022.05.15.159-01789</t>
  </si>
  <si>
    <t>2022.05.15.159-01816</t>
  </si>
  <si>
    <t>2022.05.15.159-01817</t>
  </si>
  <si>
    <t>2022.05.15.159-01818</t>
  </si>
  <si>
    <t>2022.05.15.159-01835</t>
  </si>
  <si>
    <t>Серебра нитрат 20% упак 20мл №1</t>
  </si>
  <si>
    <t>Серебра нитрат</t>
  </si>
  <si>
    <t>20% р-р д/нар прим 20мл №1</t>
  </si>
  <si>
    <t>2022.05.15.159-01836</t>
  </si>
  <si>
    <t>Йод+[Калия йодид+Вода дистиллированная] упак 100мл №1</t>
  </si>
  <si>
    <t>Йод 1,0+калия йодид 2,0+вода очищенная 100,0 упак 100мл №1</t>
  </si>
  <si>
    <t>Закупка: 22159000047 - Закупка ЛП 2022 (Растворы для инфузий)  (План.платежи (всего), руб.: 1 236 116,00)</t>
  </si>
  <si>
    <t>2022.05.15.159-01751</t>
  </si>
  <si>
    <t>22159000047 - Закупка ЛП 2022 (Растворы для инфузий)</t>
  </si>
  <si>
    <t>2022.05.15.159-01759</t>
  </si>
  <si>
    <t>2022.05.15.159-01767</t>
  </si>
  <si>
    <t>2022.05.15.159-01769</t>
  </si>
  <si>
    <t>2022.05.15.159-01777</t>
  </si>
  <si>
    <t>2022.05.15.159-01779</t>
  </si>
  <si>
    <t>Закупка: 22159000056 - Закупка ЛП 2022 (Спирт)  (План.платежи (всего), руб.:  210 600,00)</t>
  </si>
  <si>
    <t>2022.05.15.159-01737</t>
  </si>
  <si>
    <t>22159000056 - Закупка ЛП 2022 (Спирт)</t>
  </si>
  <si>
    <t>2022.05.15.159-01742</t>
  </si>
  <si>
    <t>Закупка: 22159000725 - Закупка ЛП 2022 (р-ры для инъекций)  (План.платежи (всего), руб.:  104 982,46)</t>
  </si>
  <si>
    <t>2022.05.15.159-00273</t>
  </si>
  <si>
    <t>22159000725 - Закупка ЛП 2022 (р-ры для инъекций)</t>
  </si>
  <si>
    <t>2022.05.15.159-00512</t>
  </si>
  <si>
    <t>2022.05.15.159-01164</t>
  </si>
  <si>
    <t>2022.05.15.159-00165</t>
  </si>
  <si>
    <t>2022.05.15.159-01434</t>
  </si>
  <si>
    <t>2022.05.15.159-01581</t>
  </si>
  <si>
    <t>2022.05.15.159-01645</t>
  </si>
  <si>
    <t>2022.05.15.159-01448</t>
  </si>
  <si>
    <t>2022.05.15.159-00989</t>
  </si>
  <si>
    <t>2022.05.15.159-01162</t>
  </si>
  <si>
    <t>2022.05.15.159-00500</t>
  </si>
  <si>
    <t>2022.05.15.159-00864</t>
  </si>
  <si>
    <t>2022.05.15.159-00452</t>
  </si>
  <si>
    <t>2022.05.15.159-00723</t>
  </si>
  <si>
    <t>2022.05.15.159-00086</t>
  </si>
  <si>
    <t>2022.05.15.159-01785</t>
  </si>
  <si>
    <t>Закупка: 22159000726 - Закупка ЛП 2022 (Профилактика ОРВИ)  (План.платежи (всего), руб.:  64 820,00)</t>
  </si>
  <si>
    <t>2022.05.15.159-01165</t>
  </si>
  <si>
    <t>22159000726 - Закупка ЛП 2022 (Профилактика ОРВИ)</t>
  </si>
  <si>
    <t>2022.05.15.159-00454</t>
  </si>
  <si>
    <t>2022.05.15.159-00591</t>
  </si>
  <si>
    <t>2022.05.15.159-00010</t>
  </si>
  <si>
    <t>2022.05.15.159-00132</t>
  </si>
  <si>
    <t>2022.05.15.159-00446</t>
  </si>
  <si>
    <t>2022.05.15.159-00038</t>
  </si>
  <si>
    <t>2022.05.15.159-00214</t>
  </si>
  <si>
    <t>2022.05.15.159-01005</t>
  </si>
  <si>
    <t>Закупка: 22159000727 - Закупка ЛП 2022 (Вакцина)  (План.платежи (всего), руб.:  440 000,00)</t>
  </si>
  <si>
    <t>2022.05.15.159-01733</t>
  </si>
  <si>
    <t>22159000727 - Закупка ЛП 2022 (Вакцина)</t>
  </si>
  <si>
    <t>Закупка: 22159000035 - Закупка кондиционеров (сплит-систем) на 2022 год  (План.платежи (всего), руб.:  190 000,00)</t>
  </si>
  <si>
    <t>2022.09.15.159-00003</t>
  </si>
  <si>
    <t>22159000035 - Закупка кондиционеров (сплит-систем) на 2022 год</t>
  </si>
  <si>
    <t>2022.09.15.159-00414</t>
  </si>
  <si>
    <t>Закупка: 22159000037 - Закупка бытовой техники на 2022 год  (План.платежи (всего), руб.:  242 000,00)</t>
  </si>
  <si>
    <t>2022.09.15.159-00123</t>
  </si>
  <si>
    <t>22159000037 - Закупка бытовой техники на 2022 год</t>
  </si>
  <si>
    <t>2022.09.15.159-00118</t>
  </si>
  <si>
    <t>2022.09.15.159-00119</t>
  </si>
  <si>
    <t>2022.09.15.159-00122</t>
  </si>
  <si>
    <t>2022.09.15.159-00132</t>
  </si>
  <si>
    <t>2022.09.15.159-00251</t>
  </si>
  <si>
    <t>2022.09.15.159-00128</t>
  </si>
  <si>
    <t>2022.09.15.159-00129</t>
  </si>
  <si>
    <t>2022.09.15.159-00127</t>
  </si>
  <si>
    <t>2022.09.15.159-00117</t>
  </si>
  <si>
    <t>2022.09.15.159-00126</t>
  </si>
  <si>
    <t>2022.09.15.159-00125</t>
  </si>
  <si>
    <t>Подкатегория: Другое  (План.платежи (всего), руб.:  426 203,80)</t>
  </si>
  <si>
    <t>Закупка: 22159000040 - Закупка технической соли на 2022 год  (План.платежи (всего), руб.:  8 000,00)</t>
  </si>
  <si>
    <t>2022.09.15.159-00179</t>
  </si>
  <si>
    <t>22159000040 - Закупка технической соли на 2022 год</t>
  </si>
  <si>
    <t>Закупка: 22159000048 - Закупка средств по уходу за автотранспортом на 2022 год  (План.платежи (всего), руб.:  17 743,80)</t>
  </si>
  <si>
    <t>2022.09.15.159-00272</t>
  </si>
  <si>
    <t>22159000048 - Закупка средств по уходу за автотранспортом на 2022 год</t>
  </si>
  <si>
    <t>2022.09.15.159-00276</t>
  </si>
  <si>
    <t>2022.09.15.159-00277</t>
  </si>
  <si>
    <t>Закупка: 22159000049 - Закупка замочно-скобяных изделий на 2022 год  (План.платежи (всего), руб.:  77 060,00)</t>
  </si>
  <si>
    <t>2022.09.15.159-00359</t>
  </si>
  <si>
    <t>22159000049 - Закупка замочно-скобяных изделий на 2022 год</t>
  </si>
  <si>
    <t>2022.09.15.159-00362</t>
  </si>
  <si>
    <t>2022.09.15.159-00363</t>
  </si>
  <si>
    <t>2022.09.15.159-00364</t>
  </si>
  <si>
    <t>2022.09.15.159-00365</t>
  </si>
  <si>
    <t>2022.09.15.159-00366</t>
  </si>
  <si>
    <t>2022.09.15.159-00368</t>
  </si>
  <si>
    <t>2022.09.15.159-00180</t>
  </si>
  <si>
    <t>2022.09.15.159-00181</t>
  </si>
  <si>
    <t>2022.09.15.159-00182</t>
  </si>
  <si>
    <t>2022.09.15.159-00183</t>
  </si>
  <si>
    <t>2022.09.15.159-00184</t>
  </si>
  <si>
    <t>2022.09.15.159-00284</t>
  </si>
  <si>
    <t>Закупка: 22159000586 - Закупка ручного инструмента и комплектующих на 2022 год  (План.платежи (всего), руб.:  123 400,00)</t>
  </si>
  <si>
    <t>2022.09.15.159-00280</t>
  </si>
  <si>
    <t>22159000586 - Закупка ручного инструмента и комплектующих на 2022 год</t>
  </si>
  <si>
    <t>2022.09.15.159-00281</t>
  </si>
  <si>
    <t>2022.09.15.159-00143</t>
  </si>
  <si>
    <t>2022.09.15.159-00154</t>
  </si>
  <si>
    <t>2022.09.15.159-00155</t>
  </si>
  <si>
    <t>2022.09.15.159-00158</t>
  </si>
  <si>
    <t>2022.09.15.159-00159</t>
  </si>
  <si>
    <t>2022.09.15.159-00160</t>
  </si>
  <si>
    <t>2022.09.15.159-00161</t>
  </si>
  <si>
    <t>2022.09.15.159-00162</t>
  </si>
  <si>
    <t>2022.09.15.159-00163</t>
  </si>
  <si>
    <t>2022.09.15.159-00164</t>
  </si>
  <si>
    <t>2022.09.15.159-00166</t>
  </si>
  <si>
    <t>2022.09.15.159-00167</t>
  </si>
  <si>
    <t>2022.09.15.159-00168</t>
  </si>
  <si>
    <t>2022.09.15.159-00169</t>
  </si>
  <si>
    <t>2022.09.15.159-00170</t>
  </si>
  <si>
    <t>2022.09.15.159-00171</t>
  </si>
  <si>
    <t>2022.09.15.159-00172</t>
  </si>
  <si>
    <t>2022.09.15.159-00173</t>
  </si>
  <si>
    <t>2022.09.15.159-00174</t>
  </si>
  <si>
    <t>2022.09.15.159-00176</t>
  </si>
  <si>
    <t>2022.09.15.159-00177</t>
  </si>
  <si>
    <t>2022.09.15.159-00186</t>
  </si>
  <si>
    <t>2022.09.15.159-00188</t>
  </si>
  <si>
    <t>2022.09.15.159-00189</t>
  </si>
  <si>
    <t>2022.09.15.159-00191</t>
  </si>
  <si>
    <t>2022.09.15.159-00193</t>
  </si>
  <si>
    <t>2022.09.15.159-00195</t>
  </si>
  <si>
    <t>2022.09.15.159-00196</t>
  </si>
  <si>
    <t>2022.09.15.159-00197</t>
  </si>
  <si>
    <t>2022.09.15.159-00198</t>
  </si>
  <si>
    <t>2022.09.15.159-00199</t>
  </si>
  <si>
    <t>2022.09.15.159-00201</t>
  </si>
  <si>
    <t>2022.09.15.159-00202</t>
  </si>
  <si>
    <t>2022.09.15.159-00203</t>
  </si>
  <si>
    <t>2022.09.15.159-00204</t>
  </si>
  <si>
    <t>2022.09.15.159-00205</t>
  </si>
  <si>
    <t>2022.09.15.159-00206</t>
  </si>
  <si>
    <t>2022.09.15.159-00207</t>
  </si>
  <si>
    <t>2022.09.15.159-00208</t>
  </si>
  <si>
    <t>2022.09.15.159-00209</t>
  </si>
  <si>
    <t>2022.09.15.159-00210</t>
  </si>
  <si>
    <t>2022.09.15.159-00211</t>
  </si>
  <si>
    <t>2022.09.15.159-00212</t>
  </si>
  <si>
    <t>2022.09.15.159-00213</t>
  </si>
  <si>
    <t>2022.09.15.159-00214</t>
  </si>
  <si>
    <t>2022.09.15.159-00215</t>
  </si>
  <si>
    <t>2022.09.15.159-00216</t>
  </si>
  <si>
    <t>2022.09.15.159-00217</t>
  </si>
  <si>
    <t>2022.09.15.159-00235</t>
  </si>
  <si>
    <t>2022.09.15.159-00252</t>
  </si>
  <si>
    <t>Закупка: 22159000730 - Закупка табличек, вывесок, стендов на 2022 год  (План.платежи (всего), руб.:  200 000,00)</t>
  </si>
  <si>
    <t>2022.09.15.159-00416</t>
  </si>
  <si>
    <t>Таблички, вывески, стенды</t>
  </si>
  <si>
    <t>22159000730 - Закупка табличек, вывесок, стендов на 2022 год</t>
  </si>
  <si>
    <t>Подкатегория: Запчасти и расходные материалы для IT оборудования  (План.платежи (всего), руб.:  9 600,00)</t>
  </si>
  <si>
    <t>Закупка: 22159000032 - Закупка расходных материалов для IT оборудования  (План.платежи (всего), руб.:  9 600,00)</t>
  </si>
  <si>
    <t>2022.09.15.159-00282</t>
  </si>
  <si>
    <t>22159000032 - Закупка расходных материалов для IT оборудования</t>
  </si>
  <si>
    <t>2022.09.15.159-00283</t>
  </si>
  <si>
    <t>Подкатегория: Канцелярские принадлежности  (План.платежи (всего), руб.:  974 572,44)</t>
  </si>
  <si>
    <t>Закупка: 22159000033 - Закупка знаков почтовой оплаты на 2022 год  (План.платежи (всего), руб.:  50 000,00)</t>
  </si>
  <si>
    <t>2022.09.15.159-00372</t>
  </si>
  <si>
    <t>22159000033 - Закупка знаков почтовой оплаты на 2022 год</t>
  </si>
  <si>
    <t>Закупка: 22159000036 - Закупка штампов, печатей, оснастки на 2022 год   (План.платежи (всего), руб.:  49 950,00)</t>
  </si>
  <si>
    <t>2022.09.15.159-00273</t>
  </si>
  <si>
    <t xml:space="preserve">22159000036 - Закупка штампов, печатей, оснастки на 2022 год </t>
  </si>
  <si>
    <t>Закупка: 22159000598 - Закупка канцелярских товаров на 2022 год  (План.платежи (всего), руб.:  839 822,44)</t>
  </si>
  <si>
    <t>2022.09.15.159-00053</t>
  </si>
  <si>
    <t>22159000598 - Закупка канцелярских товаров на 2022 год</t>
  </si>
  <si>
    <t>2022.09.15.159-00054</t>
  </si>
  <si>
    <t>2022.09.15.159-00055</t>
  </si>
  <si>
    <t>2022.09.15.159-00056</t>
  </si>
  <si>
    <t>2022.09.15.159-00057</t>
  </si>
  <si>
    <t>2022.09.15.159-00058</t>
  </si>
  <si>
    <t>2022.09.15.159-00059</t>
  </si>
  <si>
    <t>2022.09.15.159-00060</t>
  </si>
  <si>
    <t>2022.09.15.159-00061</t>
  </si>
  <si>
    <t>2022.09.15.159-00062</t>
  </si>
  <si>
    <t>2022.09.15.159-00063</t>
  </si>
  <si>
    <t>2022.09.15.159-00064</t>
  </si>
  <si>
    <t>2022.09.15.159-00065</t>
  </si>
  <si>
    <t>2022.09.15.159-00066</t>
  </si>
  <si>
    <t>2022.09.15.159-00067</t>
  </si>
  <si>
    <t>2022.09.15.159-00068</t>
  </si>
  <si>
    <t>2022.09.15.159-00069</t>
  </si>
  <si>
    <t>2022.09.15.159-00070</t>
  </si>
  <si>
    <t>2022.09.15.159-00071</t>
  </si>
  <si>
    <t>2022.09.15.159-00072</t>
  </si>
  <si>
    <t>2022.09.15.159-00073</t>
  </si>
  <si>
    <t>2022.09.15.159-00074</t>
  </si>
  <si>
    <t>2022.09.15.159-00075</t>
  </si>
  <si>
    <t>2022.09.15.159-00076</t>
  </si>
  <si>
    <t>2022.09.15.159-00077</t>
  </si>
  <si>
    <t>2022.09.15.159-00078</t>
  </si>
  <si>
    <t>2022.09.15.159-00309</t>
  </si>
  <si>
    <t>2022.09.15.159-00310</t>
  </si>
  <si>
    <t>2022.09.15.159-00327</t>
  </si>
  <si>
    <t>2022.09.15.159-00328</t>
  </si>
  <si>
    <t>2022.09.15.159-00336</t>
  </si>
  <si>
    <t>2022.09.15.159-00337</t>
  </si>
  <si>
    <t>2022.09.15.159-00339</t>
  </si>
  <si>
    <t>2022.09.15.159-00341</t>
  </si>
  <si>
    <t>2022.09.15.159-00343</t>
  </si>
  <si>
    <t>Закупка: 22159000599 - Закупка книг учета на 2022 год  (План.платежи (всего), руб.:  34 800,00)</t>
  </si>
  <si>
    <t>2022.09.15.159-00361</t>
  </si>
  <si>
    <t>22159000599 - Закупка книг учета на 2022 год</t>
  </si>
  <si>
    <t>Подкатегория: Оборудование, обеспечивающее связь  (План.платежи (всего), руб.:  22 800,00)</t>
  </si>
  <si>
    <t>Закупка: 22159000034 - Закупка оборудования обеспечивающего связь на 2022 год  (План.платежи (всего), руб.:  22 800,00)</t>
  </si>
  <si>
    <t>2022.09.15.159-00115</t>
  </si>
  <si>
    <t>22159000034 - Закупка оборудования обеспечивающего связь на 2022 год</t>
  </si>
  <si>
    <t>2022.09.15.159-00116</t>
  </si>
  <si>
    <t>Закупка: 22159000592 - Закупка электроосветительного оборудования на 2022 год  (План.платежи (всего), руб.:  223 633,40)</t>
  </si>
  <si>
    <t>2022.09.15.159-00033</t>
  </si>
  <si>
    <t>22159000592 - Закупка электроосветительного оборудования на 2022 год</t>
  </si>
  <si>
    <t>2022.09.15.159-00034</t>
  </si>
  <si>
    <t>2022.09.15.159-00035</t>
  </si>
  <si>
    <t>2022.09.15.159-00036</t>
  </si>
  <si>
    <t>2022.09.15.159-00037</t>
  </si>
  <si>
    <t>2022.09.15.159-00038</t>
  </si>
  <si>
    <t>2022.09.15.159-00039</t>
  </si>
  <si>
    <t>2022.09.15.159-00137</t>
  </si>
  <si>
    <t>2022.09.15.159-00138</t>
  </si>
  <si>
    <t>2022.09.15.159-00139</t>
  </si>
  <si>
    <t>2022.09.15.159-00140</t>
  </si>
  <si>
    <t>2022.09.15.159-00413</t>
  </si>
  <si>
    <t>2022.09.15.159-00079</t>
  </si>
  <si>
    <t>2022.09.15.159-00080</t>
  </si>
  <si>
    <t>2022.09.15.159-00087</t>
  </si>
  <si>
    <t>2022.09.15.159-00088</t>
  </si>
  <si>
    <t>2022.09.15.159-00089</t>
  </si>
  <si>
    <t>2022.09.15.159-00090</t>
  </si>
  <si>
    <t>2022.09.15.159-00114</t>
  </si>
  <si>
    <t>Подкатегория: Офисная мебель и техника  (План.платежи (всего), руб.:  373 000,00)</t>
  </si>
  <si>
    <t>Закупка: 22159000596 - Закупка стульев и кресел офисных на 2022 год  (План.платежи (всего), руб.:  202 000,00)</t>
  </si>
  <si>
    <t>2022.09.15.159-00005</t>
  </si>
  <si>
    <t>22159000596 - Закупка стульев и кресел офисных на 2022 год</t>
  </si>
  <si>
    <t>2022.09.15.159-00006</t>
  </si>
  <si>
    <t>2022.09.15.159-00305</t>
  </si>
  <si>
    <t>2022.09.15.159-00306</t>
  </si>
  <si>
    <t>Закупка: 22159000597 - Закупка корпусной мебели на 2022 год  (План.платежи (всего), руб.:  171 000,00)</t>
  </si>
  <si>
    <t>2022.09.15.159-00224</t>
  </si>
  <si>
    <t>22159000597 - Закупка корпусной мебели на 2022 год</t>
  </si>
  <si>
    <t>2022.09.15.159-00225</t>
  </si>
  <si>
    <t>2022.09.15.159-00226</t>
  </si>
  <si>
    <t>2022.09.15.159-00227</t>
  </si>
  <si>
    <t>2022.09.15.159-00228</t>
  </si>
  <si>
    <t>2022.09.15.159-00230</t>
  </si>
  <si>
    <t>Закупка: 22159000015 - Поставка моющих и чистящих средств на 2022 год  (План.платежи (всего), руб.:  42 000,00)</t>
  </si>
  <si>
    <t>2022.09.15.159-00298</t>
  </si>
  <si>
    <t>22159000015 - Поставка моющих и чистящих средств на 2022 год</t>
  </si>
  <si>
    <t>Закупка: 22159000050 - Закупка уборочного инвентаря на 2022 год  (План.платежи (всего), руб.:  6 000,00)</t>
  </si>
  <si>
    <t>2022.09.15.159-00178</t>
  </si>
  <si>
    <t>22159000050 - Закупка уборочного инвентаря на 2022 год</t>
  </si>
  <si>
    <t>Закупка: 22159000593 - Закупка питьевой воды для структурных подразделений поликлиники №1 (на ст. Белгород)  (План.платежи (всего), руб.:  7 200,00)</t>
  </si>
  <si>
    <t>2022.09.15.159-00302</t>
  </si>
  <si>
    <t>22159000593 - Закупка питьевой воды для структурных подразделений поликлиники №1 (на ст. Белгород)</t>
  </si>
  <si>
    <t>Закупка: 22159000594 - Закупка питьевой воды для структурных подразделений поликлиники №3 (на ст. Старый Оскол)  (План.платежи (всего), руб.:  3 600,00)</t>
  </si>
  <si>
    <t>2022.09.15.159-00304</t>
  </si>
  <si>
    <t>22159000594 - Закупка питьевой воды для структурных подразделений поликлиники №3 (на ст. Старый Оскол)</t>
  </si>
  <si>
    <t>Подкатегория: Противопожарное оборудование и средства гражданской обороны  (План.платежи (всего), руб.:  103 600,00)</t>
  </si>
  <si>
    <t>Закупка: 22159000595 - Закупка противопожарного оборудования и средств ГО на 2022 год  (План.платежи (всего), руб.:  103 600,00)</t>
  </si>
  <si>
    <t>2022.09.15.159-00027</t>
  </si>
  <si>
    <t>22159000595 - Закупка противопожарного оборудования и средств ГО на 2022 год</t>
  </si>
  <si>
    <t>2022.09.15.159-00028</t>
  </si>
  <si>
    <t>2022.09.15.159-00029</t>
  </si>
  <si>
    <t>2022.09.15.159-00415</t>
  </si>
  <si>
    <t>Прибор химической разведки (ВПХР) на 2022 год</t>
  </si>
  <si>
    <t>Подкатегория: Сантехника  (План.платежи (всего), руб.:  239 950,00)</t>
  </si>
  <si>
    <t>Закупка: 22159000591 - Закупка сантехнических изделий и санфаянса на 2022 год  (План.платежи (всего), руб.:  239 950,00)</t>
  </si>
  <si>
    <t>2022.09.15.159-00040</t>
  </si>
  <si>
    <t>22159000591 - Закупка сантехнических изделий и санфаянса на 2022 год</t>
  </si>
  <si>
    <t>2022.09.15.159-00041</t>
  </si>
  <si>
    <t>2022.09.15.159-00042</t>
  </si>
  <si>
    <t>2022.09.15.159-00043</t>
  </si>
  <si>
    <t>2022.09.15.159-00044</t>
  </si>
  <si>
    <t>2022.09.15.159-00045</t>
  </si>
  <si>
    <t>2022.09.15.159-00046</t>
  </si>
  <si>
    <t>2022.09.15.159-00048</t>
  </si>
  <si>
    <t>2022.09.15.159-00049</t>
  </si>
  <si>
    <t>2022.09.15.159-00050</t>
  </si>
  <si>
    <t>2022.09.15.159-00051</t>
  </si>
  <si>
    <t>2022.09.15.159-00052</t>
  </si>
  <si>
    <t>2022.09.15.159-00240</t>
  </si>
  <si>
    <t>2022.09.15.159-00370</t>
  </si>
  <si>
    <t>2022.09.15.159-00133</t>
  </si>
  <si>
    <t>2022.09.15.159-00134</t>
  </si>
  <si>
    <t>2022.09.15.159-00136</t>
  </si>
  <si>
    <t>2022.09.15.159-00135</t>
  </si>
  <si>
    <t>Подкатегория: Спецодежда, мягкий инвентарь  (План.платежи (всего), руб.:  323 190,00)</t>
  </si>
  <si>
    <t>Закупка: 22159000038 - Поставка специальной медицинской одежды с логотипом на 2022 год  (План.платежи (всего), руб.:  246 540,00)</t>
  </si>
  <si>
    <t>2022.09.15.159-00338</t>
  </si>
  <si>
    <t>22159000038 - Поставка специальной медицинской одежды с логотипом на 2022 год</t>
  </si>
  <si>
    <t>2022.09.15.159-00340</t>
  </si>
  <si>
    <t>2022.09.15.159-00342</t>
  </si>
  <si>
    <t>2022.09.15.159-00344</t>
  </si>
  <si>
    <t>2022.09.15.159-00346</t>
  </si>
  <si>
    <t>2022.09.15.159-00347</t>
  </si>
  <si>
    <t>2022.09.15.159-00349</t>
  </si>
  <si>
    <t>2022.09.15.159-00350</t>
  </si>
  <si>
    <t>2022.09.15.159-00351</t>
  </si>
  <si>
    <t>2022.09.15.159-00352</t>
  </si>
  <si>
    <t>2022.09.15.159-00353</t>
  </si>
  <si>
    <t>2022.09.15.159-00354</t>
  </si>
  <si>
    <t>Закупка: 22159000042 - Закупка спецодежды для сотрудников медицинского пункта вокзала на 2022 год  (План.платежи (всего), руб.:  76 650,00)</t>
  </si>
  <si>
    <t>2022.09.15.159-00242</t>
  </si>
  <si>
    <t>22159000042 - Закупка спецодежды для сотрудников медицинского пункта вокзала на 2022 год</t>
  </si>
  <si>
    <t>2022.09.15.159-00249</t>
  </si>
  <si>
    <t>2022.09.15.159-00243</t>
  </si>
  <si>
    <t>2022.09.15.159-00244</t>
  </si>
  <si>
    <t>2022.09.15.159-00246</t>
  </si>
  <si>
    <t>2022.09.15.159-00248</t>
  </si>
  <si>
    <t>Закупка: 22159000015 - Поставка моющих и чистящих средств на 2022 год  (План.платежи (всего), руб.:  187 576,00)</t>
  </si>
  <si>
    <t>2022.09.15.159-00156</t>
  </si>
  <si>
    <t>2022.09.15.159-00157</t>
  </si>
  <si>
    <t>2022.09.15.159-00294</t>
  </si>
  <si>
    <t>2022.09.15.159-00295</t>
  </si>
  <si>
    <t>2022.09.15.159-00296</t>
  </si>
  <si>
    <t>2022.09.15.159-00297</t>
  </si>
  <si>
    <t>2022.09.15.159-00299</t>
  </si>
  <si>
    <t>Закупка: 22159000015 - Поставка моющих и чистящих средств на 2022 год  (План.платежи (всего), руб.:  206 760,00)</t>
  </si>
  <si>
    <t>2022.09.15.159-00286</t>
  </si>
  <si>
    <t>2022.09.15.159-00287</t>
  </si>
  <si>
    <t>2022.09.15.159-00288</t>
  </si>
  <si>
    <t>2022.09.15.159-00289</t>
  </si>
  <si>
    <t>2022.09.15.159-00290</t>
  </si>
  <si>
    <t>2022.09.15.159-00291</t>
  </si>
  <si>
    <t>2022.09.15.159-00292</t>
  </si>
  <si>
    <t>2022.09.15.159-00293</t>
  </si>
  <si>
    <t>Закупка: 22159000048 - Закупка средств по уходу за автотранспортом на 2022 год  (План.платежи (всего), руб.:  11 588,44)</t>
  </si>
  <si>
    <t>2022.09.15.159-00267</t>
  </si>
  <si>
    <t>2022.09.15.159-00268</t>
  </si>
  <si>
    <t>2022.09.15.159-00269</t>
  </si>
  <si>
    <t>2022.09.15.159-00270</t>
  </si>
  <si>
    <t>2022.09.15.159-00271</t>
  </si>
  <si>
    <t>Закупка: 22159000050 - Закупка уборочного инвентаря на 2022 год  (План.платежи (всего), руб.:  56 560,00)</t>
  </si>
  <si>
    <t>2022.09.15.159-00149</t>
  </si>
  <si>
    <t>2022.09.15.159-00369</t>
  </si>
  <si>
    <t>2022.09.15.159-00145</t>
  </si>
  <si>
    <t>2022.09.15.159-00146</t>
  </si>
  <si>
    <t>2022.09.15.159-00147</t>
  </si>
  <si>
    <t>2022.09.15.159-00148</t>
  </si>
  <si>
    <t>2022.09.15.159-00150</t>
  </si>
  <si>
    <t>2022.09.15.159-00151</t>
  </si>
  <si>
    <t>2022.09.15.159-00152</t>
  </si>
  <si>
    <t>2022.09.15.159-00153</t>
  </si>
  <si>
    <t>2022.09.15.159-00236</t>
  </si>
  <si>
    <t>2022.09.15.159-00237</t>
  </si>
  <si>
    <t>2022.09.15.159-00238</t>
  </si>
  <si>
    <t>2022.09.15.159-00239</t>
  </si>
  <si>
    <t>2022.09.15.159-00265</t>
  </si>
  <si>
    <t>2022.09.15.159-00266</t>
  </si>
  <si>
    <t>Закупка: 22159000044 - Закупка электрооборудования на 2022 год  (План.платежи (всего), руб.:  107 571,87)</t>
  </si>
  <si>
    <t>2022.09.15.159-00081</t>
  </si>
  <si>
    <t>22159000044 - Закупка электрооборудования на 2022 год</t>
  </si>
  <si>
    <t>2022.09.15.159-00091</t>
  </si>
  <si>
    <t>2022.09.15.159-00092</t>
  </si>
  <si>
    <t>2022.09.15.159-00093</t>
  </si>
  <si>
    <t>2022.09.15.159-00094</t>
  </si>
  <si>
    <t>2022.09.15.159-00095</t>
  </si>
  <si>
    <t>2022.09.15.159-00096</t>
  </si>
  <si>
    <t>2022.09.15.159-00097</t>
  </si>
  <si>
    <t>2022.09.15.159-00098</t>
  </si>
  <si>
    <t>2022.09.15.159-00099</t>
  </si>
  <si>
    <t>2022.09.15.159-00100</t>
  </si>
  <si>
    <t>2022.09.15.159-00101</t>
  </si>
  <si>
    <t>2022.09.15.159-00102</t>
  </si>
  <si>
    <t>2022.09.15.159-00103</t>
  </si>
  <si>
    <t>2022.09.15.159-00104</t>
  </si>
  <si>
    <t>2022.09.15.159-00105</t>
  </si>
  <si>
    <t>2022.09.15.159-00111</t>
  </si>
  <si>
    <t>2022.09.15.159-00112</t>
  </si>
  <si>
    <t>2022.09.15.159-00113</t>
  </si>
  <si>
    <t>2022.09.15.159-00233</t>
  </si>
  <si>
    <t>2022.09.15.159-00234</t>
  </si>
  <si>
    <t>Закупка: 22159000635 - Поставка компьютерной техники и периферийного оборудования на 2022 год  (План.платежи (всего), руб.:  3 392,00)</t>
  </si>
  <si>
    <t>2022.09.15.159-00300</t>
  </si>
  <si>
    <t>22159000635 - Поставка компьютерной техники и периферийного оборудования на 2022 год</t>
  </si>
  <si>
    <t>Подкатегория: Изделия медицинского назначения (медицинская техника, инструменты, "легкое" оборудование)  (План.платежи (всего), руб.: 2 105 526,00)</t>
  </si>
  <si>
    <t>Закупка: 22159000020 - Закупка МИ (кабель) на 2022 год  (План.платежи (всего), руб.:  428 970,00)</t>
  </si>
  <si>
    <t>2022.06.15.159-00724</t>
  </si>
  <si>
    <t>22159000020 - Закупка МИ (кабель) на 2022 год</t>
  </si>
  <si>
    <t>2022.06.15.159-00758</t>
  </si>
  <si>
    <t>2022.06.15.159-01173</t>
  </si>
  <si>
    <t>2022.06.15.159-01347</t>
  </si>
  <si>
    <t>2022.06.15.159-01348</t>
  </si>
  <si>
    <t>2022.06.15.159-01383</t>
  </si>
  <si>
    <t>2022.06.15.159-01389</t>
  </si>
  <si>
    <t>2022.06.15.159-01390</t>
  </si>
  <si>
    <t>2022.06.15.159-01440</t>
  </si>
  <si>
    <t>2022.06.15.159-01444</t>
  </si>
  <si>
    <t>кабель пациента шт  №1</t>
  </si>
  <si>
    <t>Кабель отведения для мостикового и ушного электрода ЭЭГ, 1м</t>
  </si>
  <si>
    <t>2022.06.15.159-01445</t>
  </si>
  <si>
    <t>2022.06.15.159-01446</t>
  </si>
  <si>
    <t>2022.06.15.159-01447</t>
  </si>
  <si>
    <t>зажим шт №1</t>
  </si>
  <si>
    <t>Зажим для носа спирометрический (пластикова прищепка с подушечками)</t>
  </si>
  <si>
    <t>2022.06.15.159-01543</t>
  </si>
  <si>
    <t>Кабель заземления для аппарата Нейрон-Спектр 3</t>
  </si>
  <si>
    <t>Закупка: 22159000021 - Закупка МИ (скальпель) на 2022 год  (План.платежи (всего), руб.:  9 773,00)</t>
  </si>
  <si>
    <t>2022.06.15.159-00945</t>
  </si>
  <si>
    <t>22159000021 - Закупка МИ (скальпель) на 2022 год</t>
  </si>
  <si>
    <t>2022.06.15.159-00927</t>
  </si>
  <si>
    <t>2022.06.15.159-00832</t>
  </si>
  <si>
    <t>2022.06.15.159-00907</t>
  </si>
  <si>
    <t>Закупка: 22159000022 - Закупка МИ (малоценные пр-ты) на 2022 год  (План.платежи (всего), руб.:  79 420,00)</t>
  </si>
  <si>
    <t>2022.06.15.159-00631</t>
  </si>
  <si>
    <t>22159000022 - Закупка МИ (малоценные пр-ты) на 2022 год</t>
  </si>
  <si>
    <t>2022.06.15.159-00595</t>
  </si>
  <si>
    <t>2022.06.15.159-01001</t>
  </si>
  <si>
    <t>2022.06.15.159-00762</t>
  </si>
  <si>
    <t>2022.06.15.159-00855</t>
  </si>
  <si>
    <t>2022.06.15.159-00947</t>
  </si>
  <si>
    <t>2022.06.15.159-00826</t>
  </si>
  <si>
    <t>2022.06.15.159-00900</t>
  </si>
  <si>
    <t>2022.06.15.159-00800</t>
  </si>
  <si>
    <t>2022.06.15.159-00922</t>
  </si>
  <si>
    <t>2022.06.15.159-01384</t>
  </si>
  <si>
    <t>2022.06.15.159-01385</t>
  </si>
  <si>
    <t>2022.06.15.159-01386</t>
  </si>
  <si>
    <t>2022.06.15.159-01387</t>
  </si>
  <si>
    <t>2022.06.15.159-01388</t>
  </si>
  <si>
    <t>2022.06.15.159-01449</t>
  </si>
  <si>
    <t>кюретка 1 шт №1</t>
  </si>
  <si>
    <t>Кюретка для удаления инородных тел по Воячеку 6*10 мм,143</t>
  </si>
  <si>
    <t>2022.06.15.159-01450</t>
  </si>
  <si>
    <t>нож шт №1</t>
  </si>
  <si>
    <t>Нож (игла) парацент штык НК 175х4 шт №1</t>
  </si>
  <si>
    <t>2022.06.15.159-01451</t>
  </si>
  <si>
    <t>2022.06.15.159-01452</t>
  </si>
  <si>
    <t>ножницы хирургические Стандарт тупоконечные,изогнутые 145мм</t>
  </si>
  <si>
    <t>2022.06.15.159-01453</t>
  </si>
  <si>
    <t>Ножницы для разрезания повязок с пуговкой г-изогнутые, 185 мм</t>
  </si>
  <si>
    <t>Закупка: 22159000023 - Закупка МИ (тонометр) на 2022 год  (План.платежи (всего), руб.:  125 369,00)</t>
  </si>
  <si>
    <t>2022.06.15.159-00894</t>
  </si>
  <si>
    <t>22159000023 - Закупка МИ (тонометр) на 2022 год</t>
  </si>
  <si>
    <t>2022.06.15.159-01157</t>
  </si>
  <si>
    <t>2022.06.15.159-00785</t>
  </si>
  <si>
    <t>2022.06.15.159-00658</t>
  </si>
  <si>
    <t>2022.06.15.159-01315</t>
  </si>
  <si>
    <t>2022.06.15.159-01361</t>
  </si>
  <si>
    <t>2022.06.15.159-01454</t>
  </si>
  <si>
    <t>гигрометр шт №1</t>
  </si>
  <si>
    <t>Гигрометр психометрический ВИТ-1 шт №1</t>
  </si>
  <si>
    <t>2022.06.15.159-01455</t>
  </si>
  <si>
    <t>Термометр WF 5000 бесконтактный шт №1</t>
  </si>
  <si>
    <t>2022.06.15.159-01456</t>
  </si>
  <si>
    <t>пульсоксиметр упак №1</t>
  </si>
  <si>
    <t>Пульсоксиметр MD300 С1 упак №1</t>
  </si>
  <si>
    <t>2022.06.15.159-01457</t>
  </si>
  <si>
    <t>стетоскоп шт №1</t>
  </si>
  <si>
    <t>Стетоскоп Раппопорта двусторонний AS-50e длина трубок 70см шт №1</t>
  </si>
  <si>
    <t>Закупка: 22159000680 - Закупка МИ (мешок Амбу, шприц Жане) на 2022 год  (План.платежи (всего), руб.:  76 390,00)</t>
  </si>
  <si>
    <t>2022.06.15.159-01025</t>
  </si>
  <si>
    <t>22159000680 - Закупка МИ (мешок Амбу, шприц Жане) на 2022 год</t>
  </si>
  <si>
    <t>2022.06.15.159-00918</t>
  </si>
  <si>
    <t>2022.06.15.159-00601</t>
  </si>
  <si>
    <t>2022.06.15.159-01306</t>
  </si>
  <si>
    <t>2022.06.15.159-01462</t>
  </si>
  <si>
    <t>слюноотсос шт №1</t>
  </si>
  <si>
    <t>Отсасыватель Медицинский хирургический Армед7А-23D</t>
  </si>
  <si>
    <t xml:space="preserve">Отсос хирургический     </t>
  </si>
  <si>
    <t>2022.06.15.159-01464</t>
  </si>
  <si>
    <t>инструмент набор №1</t>
  </si>
  <si>
    <t>Ларингоскопический набор со сменными насадками</t>
  </si>
  <si>
    <t>2022.06.15.159-01466</t>
  </si>
  <si>
    <t>Игла Куликовского для прокола гаймор полости шт №1</t>
  </si>
  <si>
    <t>Закупка: 22159000765 - Закупка МИ (носилки) на 2022 год  (План.платежи (всего), руб.:  48 000,00)</t>
  </si>
  <si>
    <t>2022.06.15.159-01474</t>
  </si>
  <si>
    <t>носилки шт  №1</t>
  </si>
  <si>
    <t>Носилки плащевые из водостойкой ткани  типа НП-2(с опорой для ног)</t>
  </si>
  <si>
    <t>22159000765 - Закупка МИ (носилки) на 2022 год</t>
  </si>
  <si>
    <t>2022.06.15.159-01475</t>
  </si>
  <si>
    <t>Щит-носилки ЩН</t>
  </si>
  <si>
    <t>Закупка: 22159000767 - Закупка медицинской мебели  (План.платежи (всего), руб.:  137 300,00)</t>
  </si>
  <si>
    <t>2022.06.15.159-01307</t>
  </si>
  <si>
    <t>22159000767 - Закупка медицинской мебели</t>
  </si>
  <si>
    <t>2022.06.15.159-01481</t>
  </si>
  <si>
    <t>кресло рабочее. основа-пластик, сиденье -кожзаменитель,подлокотноки - пластик,крестовина - хром.</t>
  </si>
  <si>
    <t>2022.06.15.159-01492</t>
  </si>
  <si>
    <t>Стол манипуляционный МД SM N</t>
  </si>
  <si>
    <t>2022.06.15.159-01493</t>
  </si>
  <si>
    <t>Столик медицинский манипуляционный СММ-3</t>
  </si>
  <si>
    <t>2022.06.15.159-01494</t>
  </si>
  <si>
    <t>Столик медицинский инструментальный СИ-09</t>
  </si>
  <si>
    <t>2022.06.15.159-01495</t>
  </si>
  <si>
    <t>Столик инструментальный Ратон-Медтех СИ-07</t>
  </si>
  <si>
    <t>2022.06.15.159-01496</t>
  </si>
  <si>
    <t>2022.06.15.159-01497</t>
  </si>
  <si>
    <t>Стул лабораторный со спинкой шт№1</t>
  </si>
  <si>
    <t>Закупка: 22159000768 - Закупка медицинской техники  (План.платежи (всего), руб.:  666 880,00)</t>
  </si>
  <si>
    <t>2022.06.15.159-01484</t>
  </si>
  <si>
    <t>аппарат медицинский упак №1</t>
  </si>
  <si>
    <t>Аппарат АПМУ-КОМПРЕССОР для пневмомассажа барабанной перепонки упак №1</t>
  </si>
  <si>
    <t>22159000768 - Закупка медицинской техники</t>
  </si>
  <si>
    <t>2022.06.15.159-01489</t>
  </si>
  <si>
    <t>спирометр шт №1</t>
  </si>
  <si>
    <t>Спирометр нагрузочный шт №1</t>
  </si>
  <si>
    <t>2022.06.15.159-01490</t>
  </si>
  <si>
    <t>алкометр шт №1</t>
  </si>
  <si>
    <t>Алкометр Lion</t>
  </si>
  <si>
    <t>2022.06.15.159-01491</t>
  </si>
  <si>
    <t>ингалятор упак №1</t>
  </si>
  <si>
    <t>Ингалятор Omron CompAir NE-C 28-RU компрессор упак №1</t>
  </si>
  <si>
    <t>2022.06.15.159-01498</t>
  </si>
  <si>
    <t xml:space="preserve">Дефибриллятор </t>
  </si>
  <si>
    <t>2022.06.15.159-01499</t>
  </si>
  <si>
    <t>Электрокардиограф упак №1</t>
  </si>
  <si>
    <t>2022.06.15.159-01503</t>
  </si>
  <si>
    <t>аппарат медицинский комплект №1</t>
  </si>
  <si>
    <t>Автоклав настольный Tuttnauer 23л с сушкой комплект №1</t>
  </si>
  <si>
    <t>2022.06.15.159-01504</t>
  </si>
  <si>
    <t>концентратор кислорода упак №1</t>
  </si>
  <si>
    <t>Концентратор кислорода Армед 7F-1L 1л/мин упак №1</t>
  </si>
  <si>
    <t>2022.06.15.159-01507</t>
  </si>
  <si>
    <t>увлажнитель шт  №1</t>
  </si>
  <si>
    <t>Увлажнитель кислорода (без подогрева)</t>
  </si>
  <si>
    <t>2022.06.15.159-01508</t>
  </si>
  <si>
    <t>Облучатель-рециркулятор Дезар-Кронт передвижной</t>
  </si>
  <si>
    <t>Закупка: 22159000771 - Закупка медицинского оборудования  (План.платежи (всего), руб.:  305 824,00)</t>
  </si>
  <si>
    <t>2022.06.15.159-00539</t>
  </si>
  <si>
    <t>22159000771 - Закупка медицинского оборудования</t>
  </si>
  <si>
    <t>2022.06.15.159-00553</t>
  </si>
  <si>
    <t>2022.06.15.159-01311</t>
  </si>
  <si>
    <t>2022.06.15.159-01477</t>
  </si>
  <si>
    <t>весы упак №1</t>
  </si>
  <si>
    <t>Весы ВМЭН-150-50/100-А напольные упак №1</t>
  </si>
  <si>
    <t>весы предназначены  для использования в медицинских учереждениях терминал весов может быть размещен на столе или закреплен на стене. длина кабеля 5м. встроенный аккумулятор обеспечивает автономную работу весов до 56 часов.допускается санобработка весов.</t>
  </si>
  <si>
    <t>2022.06.15.159-01478</t>
  </si>
  <si>
    <t>диспенсер 1 шт №1</t>
  </si>
  <si>
    <t xml:space="preserve">Дозатор бесконтактный универсальный под емкость 1л </t>
  </si>
  <si>
    <t>Сенсорный дозатор дезинфицирующих средств  это современное устройство для обеспечения высокого уровня гигиены рук. Устройство рекомендуется для использования в общественных местах с высокой проходимостью людей</t>
  </si>
  <si>
    <t>2022.06.15.159-01482</t>
  </si>
  <si>
    <t>кушетка упак №1</t>
  </si>
  <si>
    <t>Кушетка медиц смотровая КМС-01-МСК (МСК-203) с подголовником (1950х650х520) упак №1</t>
  </si>
  <si>
    <t xml:space="preserve">Кушетка медицинская смотровая предназначена для оснащения различных медицинских кабинетов, постов медсестер, для приемного покоя больниц, травмпунктов, поликлиник и других медицинских учреждений, для процедурных кабинетов._x000D_
_x000D_
_x000D_
На металлокаркасе закреплены мягкие элементы (ложе и подголовник), выполненные из ДСП с настилом из пенополиуретана толщиной 20мм и покрытые искусственной кожей._x000D_
_x000D_
_x000D_
</t>
  </si>
  <si>
    <t>2022.06.15.159-01483</t>
  </si>
  <si>
    <t>динамометр упак №1</t>
  </si>
  <si>
    <t>Динамометр кистевой ДК-100 упак №1</t>
  </si>
  <si>
    <t>2022.06.15.159-01485</t>
  </si>
  <si>
    <t>кресло шт №1</t>
  </si>
  <si>
    <t>Кресло-коляска Армед FS951B</t>
  </si>
  <si>
    <t>2022.06.15.159-01486</t>
  </si>
  <si>
    <t>каталка 1 шт №1</t>
  </si>
  <si>
    <t>Тележка-каталка для перевозки больных, внутрибольничная</t>
  </si>
  <si>
    <t>2022.06.15.159-01487</t>
  </si>
  <si>
    <t>2022.06.15.159-01488</t>
  </si>
  <si>
    <t>Кресло гинекологическое ГК-1</t>
  </si>
  <si>
    <t>Закупка: 22159000788 - Закупка медицинских изделий на 2022 год  (План.платежи (всего), руб.:  121 000,00)</t>
  </si>
  <si>
    <t>2022.06.15.159-01540</t>
  </si>
  <si>
    <t>анализатор шт  №1</t>
  </si>
  <si>
    <t>Анализатор паров этанола Алкотектор мод Mark V (Марк 5)</t>
  </si>
  <si>
    <t>22159000788 - Закупка медицинских изделий на 2022 год</t>
  </si>
  <si>
    <t>2022.06.15.159-01541</t>
  </si>
  <si>
    <t>Облучатель-рециркулятор Armed CH211-130 М/1 упак №1 (передвежной)</t>
  </si>
  <si>
    <t>2022.06.15.159-01542</t>
  </si>
  <si>
    <t>кушетка шт №1</t>
  </si>
  <si>
    <t>Кушетка смотровая МД КС</t>
  </si>
  <si>
    <t>2022.06.15.159-01548</t>
  </si>
  <si>
    <t xml:space="preserve">аппарат медицинский шт № </t>
  </si>
  <si>
    <t>Лампа-лупа косметологическая АтисМед ЛЛ-3 на штативе</t>
  </si>
  <si>
    <t>Закупка: 22159000789 - Закупка медицинских изделий для физиотерапии на 2022 год  (План.платежи (всего), руб.:  106 600,00)</t>
  </si>
  <si>
    <t>2022.06.15.159-01544</t>
  </si>
  <si>
    <t>головка 1 шт №1</t>
  </si>
  <si>
    <t>Матричная лазерная головка импульсного излучения МЛ-904-200 №1</t>
  </si>
  <si>
    <t>22159000789 - Закупка медицинских изделий для физиотерапии на 2022 год</t>
  </si>
  <si>
    <t>2022.06.15.159-01545</t>
  </si>
  <si>
    <t>насадка шт №1</t>
  </si>
  <si>
    <t>Магнитная насадка ММ-50</t>
  </si>
  <si>
    <t>2022.06.15.159-01546</t>
  </si>
  <si>
    <t>Магнитная насадка 3М-50</t>
  </si>
  <si>
    <t>2022.06.15.159-01547</t>
  </si>
  <si>
    <t>насадка 1 шт №1</t>
  </si>
  <si>
    <t>Прозрачная насадка для матричных головок-ПМН</t>
  </si>
  <si>
    <t>Подкатегория: Медицинские расходные материалы  (План.платежи (всего), руб.: 11 038 464,00)</t>
  </si>
  <si>
    <t>Закупка: 22159000024 - Закупка МИ 1  на 2022 год  (План.платежи (всего), руб.:  92 663,00)</t>
  </si>
  <si>
    <t>2022.06.15.159-00654</t>
  </si>
  <si>
    <t>22159000024 - Закупка МИ 1  на 2022 год</t>
  </si>
  <si>
    <t>2022.06.15.159-00914</t>
  </si>
  <si>
    <t>2022.06.15.159-00851</t>
  </si>
  <si>
    <t>2022.06.15.159-01015</t>
  </si>
  <si>
    <t>2022.06.15.159-00846</t>
  </si>
  <si>
    <t>2022.06.15.159-00979</t>
  </si>
  <si>
    <t>2022.06.15.159-00633</t>
  </si>
  <si>
    <t>2022.06.15.159-01108</t>
  </si>
  <si>
    <t>2022.06.15.159-01084</t>
  </si>
  <si>
    <t>2022.06.15.159-01156</t>
  </si>
  <si>
    <t>2022.06.15.159-01352</t>
  </si>
  <si>
    <t>2022.06.15.159-01461</t>
  </si>
  <si>
    <t>зеркало упак №1</t>
  </si>
  <si>
    <t>Зеркало гортанное без ручки 27мм 50.0463.27 Hilbro упак №1</t>
  </si>
  <si>
    <t>2022.06.15.159-01463</t>
  </si>
  <si>
    <t>Зажим для пуповины одноразовый</t>
  </si>
  <si>
    <t>2022.06.15.159-01465</t>
  </si>
  <si>
    <t>Игла для пункции сердца 2мм</t>
  </si>
  <si>
    <t>Закупка: 22159000600 - Закупка МИ (перчатки) на 2022 год  (План.платежи (всего), руб.:  892 310,00)</t>
  </si>
  <si>
    <t>2022.06.15.159-01171</t>
  </si>
  <si>
    <t>Перчатки смотр нестер текстур латекс двойного хлоринирования р S пара №1</t>
  </si>
  <si>
    <t>22159000600 - Закупка МИ (перчатки) на 2022 год</t>
  </si>
  <si>
    <t>2022.06.15.159-00650</t>
  </si>
  <si>
    <t>Перчатки смотр нестер текстур латекс двойного хлоринирования р М пара №1</t>
  </si>
  <si>
    <t>2022.06.15.159-00936</t>
  </si>
  <si>
    <t>2022.06.15.159-01102</t>
  </si>
  <si>
    <t>2022.06.15.159-01139</t>
  </si>
  <si>
    <t>2022.06.15.159-00660</t>
  </si>
  <si>
    <t>2022.06.15.159-00679</t>
  </si>
  <si>
    <t>2022.06.15.159-00667</t>
  </si>
  <si>
    <t>Перчатки смотр нестер текстур латекс двойного хлоринирования р L пара №1</t>
  </si>
  <si>
    <t>2022.06.15.159-01283</t>
  </si>
  <si>
    <t>2022.06.15.159-01284</t>
  </si>
  <si>
    <t>Закупка: 22159000601 - Закупка МИ (бинт, вата) на 2022 год  (План.платежи (всего), руб.:  327 744,00)</t>
  </si>
  <si>
    <t>2022.06.15.159-00593</t>
  </si>
  <si>
    <t>22159000601 - Закупка МИ (бинт, вата) на 2022 год</t>
  </si>
  <si>
    <t>2022.06.15.159-00747</t>
  </si>
  <si>
    <t>2022.06.15.159-01110</t>
  </si>
  <si>
    <t>2022.06.15.159-00840</t>
  </si>
  <si>
    <t>2022.06.15.159-00884</t>
  </si>
  <si>
    <t>2022.06.15.159-00645</t>
  </si>
  <si>
    <t>2022.06.15.159-00726</t>
  </si>
  <si>
    <t>2022.06.15.159-00656</t>
  </si>
  <si>
    <t>2022.06.15.159-00665</t>
  </si>
  <si>
    <t>Закупка: 22159000602 - Закупка МИ (наборы гинек., отолар.) на 2022 год  (План.платежи (всего), руб.: 2 182 600,00)</t>
  </si>
  <si>
    <t>2022.06.15.159-00811</t>
  </si>
  <si>
    <t>22159000602 - Закупка МИ (наборы гинек., отолар.) на 2022 год</t>
  </si>
  <si>
    <t>2022.06.15.159-00971</t>
  </si>
  <si>
    <t>2022.06.15.159-00858</t>
  </si>
  <si>
    <t>2022.06.15.159-00847</t>
  </si>
  <si>
    <t>2022.06.15.159-00833</t>
  </si>
  <si>
    <t>2022.06.15.159-01287</t>
  </si>
  <si>
    <t>Закупка: 22159000603 - Закупка МИ (шприцы) на 2022 год  (План.платежи (всего), руб.: 1 333 705,00)</t>
  </si>
  <si>
    <t>2022.06.15.159-00761</t>
  </si>
  <si>
    <t>22159000603 - Закупка МИ (шприцы) на 2022 год</t>
  </si>
  <si>
    <t>2022.06.15.159-00834</t>
  </si>
  <si>
    <t>2022.06.15.159-00723</t>
  </si>
  <si>
    <t>2022.06.15.159-00641</t>
  </si>
  <si>
    <t>2022.06.15.159-00924</t>
  </si>
  <si>
    <t>2022.06.15.159-00778</t>
  </si>
  <si>
    <t>2022.06.15.159-00977</t>
  </si>
  <si>
    <t>2022.06.15.159-00841</t>
  </si>
  <si>
    <t>2022.06.15.159-00998</t>
  </si>
  <si>
    <t>2022.06.15.159-01020</t>
  </si>
  <si>
    <t>2022.06.15.159-01034</t>
  </si>
  <si>
    <t>Закупка: 22159000604 - Закупка МИ (рентг. плёнка) на 2022 год  (План.платежи (всего), руб.:  316 854,00)</t>
  </si>
  <si>
    <t>2022.06.15.159-00705</t>
  </si>
  <si>
    <t>22159000604 - Закупка МИ (рентг. плёнка) на 2022 год</t>
  </si>
  <si>
    <t>2022.06.15.159-00671</t>
  </si>
  <si>
    <t>2022.06.15.159-00829</t>
  </si>
  <si>
    <t>2022.06.15.159-01109</t>
  </si>
  <si>
    <t>2022.06.15.159-00702</t>
  </si>
  <si>
    <t>2022.06.15.159-01293</t>
  </si>
  <si>
    <t>2022.06.15.159-01381</t>
  </si>
  <si>
    <t>Закупка: 22159000605 - Закупка МИ (бумага для ЭКГ) на 2022 год  (План.платежи (всего), руб.:  210 650,00)</t>
  </si>
  <si>
    <t>2022.06.15.159-00752</t>
  </si>
  <si>
    <t>22159000605 - Закупка МИ (бумага для ЭКГ) на 2022 год</t>
  </si>
  <si>
    <t>2022.06.15.159-01125</t>
  </si>
  <si>
    <t>2022.06.15.159-00739</t>
  </si>
  <si>
    <t>2022.06.15.159-00619</t>
  </si>
  <si>
    <t>2022.06.15.159-00810</t>
  </si>
  <si>
    <t>2022.06.15.159-01140</t>
  </si>
  <si>
    <t>2022.06.15.159-01234</t>
  </si>
  <si>
    <t>2022.06.15.159-01286</t>
  </si>
  <si>
    <t>2022.06.15.159-01288</t>
  </si>
  <si>
    <t>Закупка: 22159000606 - Закупка МИ (салфетки) на 2022 год  (План.платежи (всего), руб.:  103 071,50)</t>
  </si>
  <si>
    <t>2022.06.15.159-01093</t>
  </si>
  <si>
    <t>22159000606 - Закупка МИ (салфетки) на 2022 год</t>
  </si>
  <si>
    <t>2022.06.15.159-00632</t>
  </si>
  <si>
    <t>2022.06.15.159-00760</t>
  </si>
  <si>
    <t>2022.06.15.159-00605</t>
  </si>
  <si>
    <t>2022.06.15.159-01074</t>
  </si>
  <si>
    <t>2022.06.15.159-00748</t>
  </si>
  <si>
    <t>2022.06.15.159-01152</t>
  </si>
  <si>
    <t>2022.06.15.159-00825</t>
  </si>
  <si>
    <t>Закупка: 22159000607 - Закупка МИ (пластыри) на 2022 год  (План.платежи (всего), руб.:  62 241,00)</t>
  </si>
  <si>
    <t>2022.06.15.159-01114</t>
  </si>
  <si>
    <t>22159000607 - Закупка МИ (пластыри) на 2022 год</t>
  </si>
  <si>
    <t>2022.06.15.159-00629</t>
  </si>
  <si>
    <t>2022.06.15.159-01037</t>
  </si>
  <si>
    <t>2022.06.15.159-00690</t>
  </si>
  <si>
    <t>2022.06.15.159-00928</t>
  </si>
  <si>
    <t>2022.06.15.159-01353</t>
  </si>
  <si>
    <t>Закупка: 22159000608 - Закупка МИ (повязки) на 2022 год  (План.платежи (всего), руб.:  81 745,00)</t>
  </si>
  <si>
    <t>2022.06.15.159-00774</t>
  </si>
  <si>
    <t>22159000608 - Закупка МИ (повязки) на 2022 год</t>
  </si>
  <si>
    <t>2022.06.15.159-00775</t>
  </si>
  <si>
    <t>2022.06.15.159-00836</t>
  </si>
  <si>
    <t>2022.06.15.159-01153</t>
  </si>
  <si>
    <t>2022.06.15.159-00685</t>
  </si>
  <si>
    <t>2022.06.15.159-00637</t>
  </si>
  <si>
    <t>2022.06.15.159-00955</t>
  </si>
  <si>
    <t>2022.06.15.159-00712</t>
  </si>
  <si>
    <t>2022.06.15.159-00994</t>
  </si>
  <si>
    <t>Закупка: 22159000609 - Закупка МИ (простыни) на 2022 год  (План.платежи (всего), руб.: 1 427 420,00)</t>
  </si>
  <si>
    <t>2022.06.15.159-01111</t>
  </si>
  <si>
    <t>22159000609 - Закупка МИ (простыни) на 2022 год</t>
  </si>
  <si>
    <t>2022.06.15.159-01055</t>
  </si>
  <si>
    <t>2022.06.15.159-01151</t>
  </si>
  <si>
    <t>2022.06.15.159-01180</t>
  </si>
  <si>
    <t>2022.06.15.159-01038</t>
  </si>
  <si>
    <t>2022.06.15.159-00865</t>
  </si>
  <si>
    <t>2022.06.15.159-00607</t>
  </si>
  <si>
    <t>2022.06.15.159-01441</t>
  </si>
  <si>
    <t>2022.06.15.159-01460</t>
  </si>
  <si>
    <t>экран шт №1</t>
  </si>
  <si>
    <t>Щиток защитный для лица шт №1</t>
  </si>
  <si>
    <t>2022.06.15.159-01469</t>
  </si>
  <si>
    <t>комбинезон шт №1</t>
  </si>
  <si>
    <t>комбинезон одноразовый</t>
  </si>
  <si>
    <t>2022.06.15.159-01470</t>
  </si>
  <si>
    <t>комбинезон 1 шт №1</t>
  </si>
  <si>
    <t>Костюм защитный Спанбонд плотность 60г, шт №1</t>
  </si>
  <si>
    <t>Закупка: 22159000610 - Закупка МИ (гели) на 2022 год  (План.платежи (всего), руб.:  42 998,00)</t>
  </si>
  <si>
    <t>2022.06.15.159-00722</t>
  </si>
  <si>
    <t>22159000610 - Закупка МИ (гели) на 2022 год</t>
  </si>
  <si>
    <t>2022.06.15.159-00770</t>
  </si>
  <si>
    <t>Закупка: 22159000611 - Закупка МИ (мундштуки) на 2022 год  (План.платежи (всего), руб.:  11 110,00)</t>
  </si>
  <si>
    <t>2022.06.15.159-00640</t>
  </si>
  <si>
    <t>22159000611 - Закупка МИ (мундштуки) на 2022 год</t>
  </si>
  <si>
    <t>2022.06.15.159-00896</t>
  </si>
  <si>
    <t>Закупка: 22159000614 - Закупка МИ (пакеты для стерилизации) на 2022 год  (План.платежи (всего), руб.:  205 510,00)</t>
  </si>
  <si>
    <t>2022.06.15.159-00799</t>
  </si>
  <si>
    <t>22159000614 - Закупка МИ (пакеты для стерилизации) на 2022 год</t>
  </si>
  <si>
    <t>2022.06.15.159-00699</t>
  </si>
  <si>
    <t>2022.06.15.159-00912</t>
  </si>
  <si>
    <t>2022.06.15.159-00898</t>
  </si>
  <si>
    <t>2022.06.15.159-00644</t>
  </si>
  <si>
    <t>2022.06.15.159-01290</t>
  </si>
  <si>
    <t>2022.06.15.159-01292</t>
  </si>
  <si>
    <t>2022.06.15.159-01297</t>
  </si>
  <si>
    <t>2022.06.15.159-01303</t>
  </si>
  <si>
    <t>2022.06.15.159-01467</t>
  </si>
  <si>
    <t>Пакет для стерилизации комбинированный самоклеящийся 100х200мм упак №100</t>
  </si>
  <si>
    <t>2022.06.15.159-01468</t>
  </si>
  <si>
    <t>Пакет для стерилизации крафт самоклеящийся 75х150мм упак №100</t>
  </si>
  <si>
    <t>Закупка: 22159000615 - Закупка МИ (иглы) на 2022 год  (План.платежи (всего), руб.:  54 772,00)</t>
  </si>
  <si>
    <t>2022.06.15.159-00634</t>
  </si>
  <si>
    <t>22159000615 - Закупка МИ (иглы) на 2022 год</t>
  </si>
  <si>
    <t>2022.06.15.159-01058</t>
  </si>
  <si>
    <t>2022.06.15.159-01007</t>
  </si>
  <si>
    <t>2022.06.15.159-01137</t>
  </si>
  <si>
    <t>2022.06.15.159-00759</t>
  </si>
  <si>
    <t>2022.06.15.159-00885</t>
  </si>
  <si>
    <t>2022.06.15.159-01057</t>
  </si>
  <si>
    <t>2022.06.15.159-00880</t>
  </si>
  <si>
    <t>2022.06.15.159-01354</t>
  </si>
  <si>
    <t>2022.06.15.159-01355</t>
  </si>
  <si>
    <t>Закупка: 22159000616 - Закупка МИ (шовный материал) на 2022 год  (План.платежи (всего), руб.:  95 628,00)</t>
  </si>
  <si>
    <t>2022.06.15.159-01362</t>
  </si>
  <si>
    <t>22159000616 - Закупка МИ (шовный материал) на 2022 год</t>
  </si>
  <si>
    <t>2022.06.15.159-01363</t>
  </si>
  <si>
    <t>2022.06.15.159-01364</t>
  </si>
  <si>
    <t>2022.06.15.159-01365</t>
  </si>
  <si>
    <t>2022.06.15.159-01366</t>
  </si>
  <si>
    <t>2022.06.15.159-01367</t>
  </si>
  <si>
    <t>2022.06.15.159-01476</t>
  </si>
  <si>
    <t>игла упак  №</t>
  </si>
  <si>
    <t>Полидиоксанон (рассасыв.) мононить с иглой USP 0 (MP) 3,5 75 см колющая 30мм</t>
  </si>
  <si>
    <t>Закупка: 22159000617 - Закупка МИ (резиновые и полимерные изделия) на 2022 год  (План.платежи (всего), руб.:  122 480,00)</t>
  </si>
  <si>
    <t>2022.06.15.159-00674</t>
  </si>
  <si>
    <t>22159000617 - Закупка МИ (резиновые и полимерные изделия) на 2022 год</t>
  </si>
  <si>
    <t>2022.06.15.159-01069</t>
  </si>
  <si>
    <t>2022.06.15.159-00906</t>
  </si>
  <si>
    <t>2022.06.15.159-00921</t>
  </si>
  <si>
    <t>2022.06.15.159-00963</t>
  </si>
  <si>
    <t>2022.06.15.159-00603</t>
  </si>
  <si>
    <t>2022.06.15.159-00692</t>
  </si>
  <si>
    <t>2022.06.15.159-00806</t>
  </si>
  <si>
    <t>2022.06.15.159-00704</t>
  </si>
  <si>
    <t>2022.06.15.159-01036</t>
  </si>
  <si>
    <t>2022.06.15.159-01107</t>
  </si>
  <si>
    <t>2022.06.15.159-01349</t>
  </si>
  <si>
    <t>2022.06.15.159-01350</t>
  </si>
  <si>
    <t>2022.06.15.159-01351</t>
  </si>
  <si>
    <t>2022.06.15.159-01356</t>
  </si>
  <si>
    <t>2022.06.15.159-01471</t>
  </si>
  <si>
    <t>Набор для пункции центральных вен</t>
  </si>
  <si>
    <t>2022.06.15.159-01472</t>
  </si>
  <si>
    <t>трубка шт №1</t>
  </si>
  <si>
    <t>Трубка эндотрахеальная с манжетой р 4 шт №1</t>
  </si>
  <si>
    <t>2022.06.15.159-01473</t>
  </si>
  <si>
    <t>Трубка эндотрахеальная с манжетой р 7 шт №1</t>
  </si>
  <si>
    <t>Закупка: 22159000618 - Закупка МИ (бинт труб.) на 2022 год  (План.платежи (всего), руб.:  35 494,00)</t>
  </si>
  <si>
    <t>2022.06.15.159-00693</t>
  </si>
  <si>
    <t>22159000618 - Закупка МИ (бинт труб.) на 2022 год</t>
  </si>
  <si>
    <t>2022.06.15.159-01167</t>
  </si>
  <si>
    <t>2022.06.15.159-01041</t>
  </si>
  <si>
    <t>2022.06.15.159-00609</t>
  </si>
  <si>
    <t>2022.06.15.159-00616</t>
  </si>
  <si>
    <t>2022.06.15.159-00787</t>
  </si>
  <si>
    <t>2022.06.15.159-00950</t>
  </si>
  <si>
    <t>2022.06.15.159-00871</t>
  </si>
  <si>
    <t>2022.06.15.159-01443</t>
  </si>
  <si>
    <t>Пакет противохимический ИПП-11 шт №1</t>
  </si>
  <si>
    <t>Закупка: 22159000619 - Закупка МИ (бинт гипсовый) на 2022 год  (План.платежи (всего), руб.:  22 800,00)</t>
  </si>
  <si>
    <t>2022.06.15.159-00815</t>
  </si>
  <si>
    <t>22159000619 - Закупка МИ (бинт гипсовый) на 2022 год</t>
  </si>
  <si>
    <t>2022.06.15.159-00794</t>
  </si>
  <si>
    <t>Закупка: 22159000620 - Закупка МИ (световоды ОВК) на 2022 год  (План.платежи (всего), руб.:  29 400,00)</t>
  </si>
  <si>
    <t>2022.06.15.159-01004</t>
  </si>
  <si>
    <t>22159000620 - Закупка МИ (световоды ОВК) на 2022 год</t>
  </si>
  <si>
    <t>Закупка: 22159000621 - Закупка МИ (КИВЛ-01) на 2022 год  (План.платежи (всего), руб.:  216 000,00)</t>
  </si>
  <si>
    <t>2022.06.15.159-01046</t>
  </si>
  <si>
    <t>22159000621 - Закупка МИ (КИВЛ-01) на 2022 год</t>
  </si>
  <si>
    <t>Закупка: 22159000622 - Закупка МИ (шины) на 2022 год  (План.платежи (всего), руб.:  66 730,00)</t>
  </si>
  <si>
    <t>2022.06.15.159-00986</t>
  </si>
  <si>
    <t>22159000622 - Закупка МИ (шины) на 2022 год</t>
  </si>
  <si>
    <t>2022.06.15.159-01179</t>
  </si>
  <si>
    <t>2022.06.15.159-01246</t>
  </si>
  <si>
    <t>2022.06.15.159-01247</t>
  </si>
  <si>
    <t>2022.06.15.159-01248</t>
  </si>
  <si>
    <t>2022.06.15.159-01249</t>
  </si>
  <si>
    <t>Закупка: 22159000623 - Закупка МИ 2 (бандаж) на 2022 год  (План.платежи (всего), руб.:  4 225,00)</t>
  </si>
  <si>
    <t>2022.06.15.159-00791</t>
  </si>
  <si>
    <t>22159000623 - Закупка МИ 2 (бандаж) на 2022 год</t>
  </si>
  <si>
    <t>2022.06.15.159-00985</t>
  </si>
  <si>
    <t>2022.06.15.159-00669</t>
  </si>
  <si>
    <t>2022.06.15.159-01103</t>
  </si>
  <si>
    <t>Закупка: 22159000625 - Закупка МИ (тест-полоски, ланцеты) на 2022 год  (План.платежи (всего), руб.:  36 630,00)</t>
  </si>
  <si>
    <t>2022.06.15.159-00686</t>
  </si>
  <si>
    <t>22159000625 - Закупка МИ (тест-полоски, ланцеты) на 2022 год</t>
  </si>
  <si>
    <t>2022.06.15.159-01250</t>
  </si>
  <si>
    <t>2022.06.15.159-01368</t>
  </si>
  <si>
    <t>2022.06.15.159-01458</t>
  </si>
  <si>
    <t>Ланцеты One Touch Select к глюкометру шт №50</t>
  </si>
  <si>
    <t>2022.06.15.159-01459</t>
  </si>
  <si>
    <t>Тест-полоски One Touch Select Plus шт №50</t>
  </si>
  <si>
    <t>Тест-полоски One Touch Select Plus шт.№100</t>
  </si>
  <si>
    <t>Закупка: 22159000776 - Закупка материалов для дезинфекции и стерилизации на 2022 год  (План.платежи (всего), руб.:  92 242,00)</t>
  </si>
  <si>
    <t>2022.06.15.159-00544</t>
  </si>
  <si>
    <t>22159000776 - Закупка материалов для дезинфекции и стерилизации на 2022 год</t>
  </si>
  <si>
    <t>2022.06.15.159-00545</t>
  </si>
  <si>
    <t>2022.06.15.159-00546</t>
  </si>
  <si>
    <t>2022.06.15.159-00547</t>
  </si>
  <si>
    <t>2022.06.15.159-00548</t>
  </si>
  <si>
    <t>2022.06.15.159-01448</t>
  </si>
  <si>
    <t>индикатор шт №1000</t>
  </si>
  <si>
    <t>Индикатор паровой стерилизации 134 (1000)</t>
  </si>
  <si>
    <t>2022.06.15.159-01480</t>
  </si>
  <si>
    <t>Лампа бактерицидная TUW 30W Philips</t>
  </si>
  <si>
    <t xml:space="preserve">Применяется для обезвреживания бактерий, вирусов и других простейших организмов Дезинфекционные лампы TUV представляют собой газоразрядные лампы низкого давления на парах ртути, они состоят из трубчатого стеклянного корпуса и излучают коротковолновые ультрафиолетовые лучи_x000D_
</t>
  </si>
  <si>
    <t>2022.06.15.159-00557</t>
  </si>
  <si>
    <t>2022.06.15.159-01479</t>
  </si>
  <si>
    <t xml:space="preserve">Лампа бактерицидная TUV 15W </t>
  </si>
  <si>
    <t>бактерицидная лампа представляет собой газоразрядную лампу низкого давления на парах ртути. обладает бактерицидным действием, идеально подходит для оббеззараживания вирусов, бактерий и других простейших организмов. применяется в устройствах для обеззараживания воздуха, поверхностей в лечебно -профилактических учереждениях.изготовлены из специального кварцевого стекла с высоким коэффициентом проникновения для бактерицидного излучения и внутренним защитным покрытием.</t>
  </si>
  <si>
    <t>2022.06.15.159-01194</t>
  </si>
  <si>
    <t>2022.06.15.159-01195</t>
  </si>
  <si>
    <t>Закупка: 22159000779 - Закупка тейпов на 2022 год  (План.платежи (всего), руб.:  5 700,00)</t>
  </si>
  <si>
    <t>2022.06.15.159-01378</t>
  </si>
  <si>
    <t>22159000779 - Закупка тейпов на 2022 год</t>
  </si>
  <si>
    <t>2022.06.15.159-01379</t>
  </si>
  <si>
    <t>Закупка: 22159000781 - Закупка расходных материалов на 2022 год  (План.платежи (всего), руб.:  74 929,00)</t>
  </si>
  <si>
    <t>2022.06.15.159-01230</t>
  </si>
  <si>
    <t>22159000781 - Закупка расходных материалов на 2022 год</t>
  </si>
  <si>
    <t>2022.06.15.159-01500</t>
  </si>
  <si>
    <t>сумка шт №1</t>
  </si>
  <si>
    <t>Сумка-холодильник медицинская объем 18 л.</t>
  </si>
  <si>
    <t>2022.06.15.159-01501</t>
  </si>
  <si>
    <t>Сумка-холодильник медицинская (объем 25 л)</t>
  </si>
  <si>
    <t>2022.06.15.159-01502</t>
  </si>
  <si>
    <t>сумка 1 шт №1</t>
  </si>
  <si>
    <t>Сумка-холодильник медицинская объем 2л.</t>
  </si>
  <si>
    <t>2022.06.15.159-00554</t>
  </si>
  <si>
    <t>2022.06.15.159-01309</t>
  </si>
  <si>
    <t>2022.06.15.159-00564</t>
  </si>
  <si>
    <t>2022.06.15.159-00565</t>
  </si>
  <si>
    <t>2022.06.15.159-01308</t>
  </si>
  <si>
    <t>2022.06.15.159-01183</t>
  </si>
  <si>
    <t>2022.06.15.159-01191</t>
  </si>
  <si>
    <t>2022.06.15.159-01193</t>
  </si>
  <si>
    <t>2022.06.15.159-01198</t>
  </si>
  <si>
    <t>Закупка: 22159000784 - Закупка транспортной среды (COVID19) на 2022 год  (План.платежи (всего), руб.:  105 000,00)</t>
  </si>
  <si>
    <t>2022.06.15.159-01509</t>
  </si>
  <si>
    <t>реагент упак №100</t>
  </si>
  <si>
    <t>Реагент для транспортировки и хранения клинического материала "Транспортная среда с муколитиком (ТСМ)", 100 пробирок по 0,5 мл</t>
  </si>
  <si>
    <t>22159000784 - Закупка транспортной среды (COVID19) на 2022 год</t>
  </si>
  <si>
    <t>Закупка: 22159000785 - Закупка МИ (перчатки) на 2 квартал 2022 года  (План.платежи (всего), руб.:  814 250,00)</t>
  </si>
  <si>
    <t>2022.06.15.159-01510</t>
  </si>
  <si>
    <t>22159000785 - Закупка МИ (перчатки) на 2 квартал 2022 года</t>
  </si>
  <si>
    <t>2022.06.15.159-01511</t>
  </si>
  <si>
    <t>2022.06.15.159-01512</t>
  </si>
  <si>
    <t>2022.06.15.159-01519</t>
  </si>
  <si>
    <t>2022.06.15.159-01522</t>
  </si>
  <si>
    <t>2022.06.15.159-01525</t>
  </si>
  <si>
    <t>2022.06.15.159-01528</t>
  </si>
  <si>
    <t>2022.06.15.159-01531</t>
  </si>
  <si>
    <t>Закупка: 22159000786 - Закупка МИ (перчатки) на 3 квартал 2022 года  (План.платежи (всего), руб.:  806 250,00)</t>
  </si>
  <si>
    <t>2022.06.15.159-01513</t>
  </si>
  <si>
    <t>22159000786 - Закупка МИ (перчатки) на 3 квартал 2022 года</t>
  </si>
  <si>
    <t>2022.06.15.159-01515</t>
  </si>
  <si>
    <t>2022.06.15.159-01517</t>
  </si>
  <si>
    <t>2022.06.15.159-01520</t>
  </si>
  <si>
    <t>2022.06.15.159-01523</t>
  </si>
  <si>
    <t>2022.06.15.159-01526</t>
  </si>
  <si>
    <t>2022.06.15.159-01529</t>
  </si>
  <si>
    <t>2022.06.15.159-01532</t>
  </si>
  <si>
    <t>Закупка: 22159000787 - Закупка МИ (перчатки) на 4 квартал 2022 года  (План.платежи (всего), руб.:  774 250,00)</t>
  </si>
  <si>
    <t>2022.06.15.159-01514</t>
  </si>
  <si>
    <t>22159000787 - Закупка МИ (перчатки) на 4 квартал 2022 года</t>
  </si>
  <si>
    <t>2022.06.15.159-01516</t>
  </si>
  <si>
    <t>2022.06.15.159-01518</t>
  </si>
  <si>
    <t>2022.06.15.159-01521</t>
  </si>
  <si>
    <t>2022.06.15.159-01524</t>
  </si>
  <si>
    <t>2022.06.15.159-01527</t>
  </si>
  <si>
    <t>2022.06.15.159-01530</t>
  </si>
  <si>
    <t>2022.06.15.159-01533</t>
  </si>
  <si>
    <t>Закупка: 22159000788 - Закупка медицинских изделий на 2022 год  (План.платежи (всего), руб.:  46 060,00)</t>
  </si>
  <si>
    <t>2022.06.15.159-01534</t>
  </si>
  <si>
    <t>термометр шт  №1</t>
  </si>
  <si>
    <t>Термометр медицинский ртутный</t>
  </si>
  <si>
    <t>2022.06.15.159-01535</t>
  </si>
  <si>
    <t>Инфракрасный бесконтактный измеритель температуры тела</t>
  </si>
  <si>
    <t>2022.06.15.159-01536</t>
  </si>
  <si>
    <t>2022.06.15.159-01537</t>
  </si>
  <si>
    <t>Пульсоксиметр медицинский АрмедYX300, без поверки</t>
  </si>
  <si>
    <t>2022.06.15.159-01538</t>
  </si>
  <si>
    <t>тонометр шт  №1</t>
  </si>
  <si>
    <t>Прибор для измерения артериального давления и частоты пульса LD51А автоматический</t>
  </si>
  <si>
    <t>2022.06.15.159-01539</t>
  </si>
  <si>
    <t>прибор шт  №1</t>
  </si>
  <si>
    <t>Стетофонендоскоп Апексмед</t>
  </si>
  <si>
    <t>Закупка: 22159000791 - Закупка пакетов для утилизации медицинских отходов класса Б и В на 2022 год  (План.платежи (всего), руб.:  115 000,00)</t>
  </si>
  <si>
    <t>2022.06.15.159-01505</t>
  </si>
  <si>
    <t>Пакеты для сбора и хран мед отходов 70х80см желтые упак №1</t>
  </si>
  <si>
    <t>22159000791 - Закупка пакетов для утилизации медицинских отходов класса Б и В на 2022 год</t>
  </si>
  <si>
    <t>2022.06.15.159-01506</t>
  </si>
  <si>
    <t>пакет 1 шт №1</t>
  </si>
  <si>
    <t xml:space="preserve">Пакеты для сб/хр отходов класса В (0,5*0,6 м) красный </t>
  </si>
  <si>
    <t>Закупка: 22159000792 - Закупка расходного медицинского материала на 2022 год  (План.платежи (всего), руб.:  230 002,50)</t>
  </si>
  <si>
    <t>2022.06.15.159-00540</t>
  </si>
  <si>
    <t>22159000792 - Закупка расходного медицинского материала на 2022 год</t>
  </si>
  <si>
    <t>2022.06.15.159-00541</t>
  </si>
  <si>
    <t>2022.06.15.159-00542</t>
  </si>
  <si>
    <t>2022.06.15.159-00543</t>
  </si>
  <si>
    <t>2022.06.15.159-00560</t>
  </si>
  <si>
    <t>2022.06.15.159-00561</t>
  </si>
  <si>
    <t>2022.06.15.159-00562</t>
  </si>
  <si>
    <t>2022.06.15.159-00563</t>
  </si>
  <si>
    <t>2022.06.15.159-00567</t>
  </si>
  <si>
    <t>2022.06.15.159-00568</t>
  </si>
  <si>
    <t>2022.06.15.159-00569</t>
  </si>
  <si>
    <t>2022.06.15.159-00570</t>
  </si>
  <si>
    <t>2022.06.15.159-00571</t>
  </si>
  <si>
    <t>2022.06.15.159-00572</t>
  </si>
  <si>
    <t>2022.06.15.159-00573</t>
  </si>
  <si>
    <t>2022.06.15.159-00574</t>
  </si>
  <si>
    <t>2022.06.15.159-00575</t>
  </si>
  <si>
    <t>2022.06.15.159-00576</t>
  </si>
  <si>
    <t>2022.06.15.159-00579</t>
  </si>
  <si>
    <t>Подкатегория: Предметы для стоматологии  (План.платежи (всего), руб.: 3 385 305,00)</t>
  </si>
  <si>
    <t>Закупка: 22159000001 - Закупка материалов для имплантологии  (План.платежи (всего), руб.: 1 296 400,00)</t>
  </si>
  <si>
    <t>2022.06.15.159-01278</t>
  </si>
  <si>
    <t>22159000001 - Закупка материалов для имплантологии</t>
  </si>
  <si>
    <t>2022.06.15.159-01279</t>
  </si>
  <si>
    <t>2022.06.15.159-01340</t>
  </si>
  <si>
    <t>гранулы Bio Oss spongiosa0.25-1mm 1,0гр</t>
  </si>
  <si>
    <t>гранулы Bio Oss spongiosa0.25-1mm 1,0 гр</t>
  </si>
  <si>
    <t>2022.06.15.159-01344</t>
  </si>
  <si>
    <t>2022.06.15.159-01345</t>
  </si>
  <si>
    <t>Закупка: 22159000002 - Закупка МИ и расх. м-лов для стоматологии   (План.платежи (всего), руб.: 1 792 143,00)</t>
  </si>
  <si>
    <t>2022.06.15.159-00263</t>
  </si>
  <si>
    <t xml:space="preserve">22159000002 - Закупка МИ и расх. м-лов для стоматологии </t>
  </si>
  <si>
    <t>2022.06.15.159-00513</t>
  </si>
  <si>
    <t>2022.06.15.159-00271</t>
  </si>
  <si>
    <t>2022.06.15.159-00067</t>
  </si>
  <si>
    <t>2022.06.15.159-00084</t>
  </si>
  <si>
    <t>2022.06.15.159-00147</t>
  </si>
  <si>
    <t>2022.06.15.159-00450</t>
  </si>
  <si>
    <t>2022.06.15.159-00255</t>
  </si>
  <si>
    <t>2022.06.15.159-00251</t>
  </si>
  <si>
    <t>2022.06.15.159-00210</t>
  </si>
  <si>
    <t>SDR-базовая прокладка</t>
  </si>
  <si>
    <t>SDR-базовая пркладка</t>
  </si>
  <si>
    <t>2022.06.15.159-00129</t>
  </si>
  <si>
    <t>2022.06.15.159-00009</t>
  </si>
  <si>
    <t>2022.06.15.159-00349</t>
  </si>
  <si>
    <t>2022.06.15.159-00123</t>
  </si>
  <si>
    <t>2022.06.15.159-00307</t>
  </si>
  <si>
    <t>2022.06.15.159-00126</t>
  </si>
  <si>
    <t>2022.06.15.159-00460</t>
  </si>
  <si>
    <t>2022.06.15.159-00213</t>
  </si>
  <si>
    <t>2022.06.15.159-00384</t>
  </si>
  <si>
    <t>2022.06.15.159-00059</t>
  </si>
  <si>
    <t>Комполайт плюс(2х14гр)</t>
  </si>
  <si>
    <t>2022.06.15.159-00291</t>
  </si>
  <si>
    <t>2022.06.15.159-00434</t>
  </si>
  <si>
    <t>2022.06.15.159-00433</t>
  </si>
  <si>
    <t>2022.06.15.159-00427</t>
  </si>
  <si>
    <t>2022.06.15.159-00023</t>
  </si>
  <si>
    <t>2022.06.15.159-00422</t>
  </si>
  <si>
    <t>2022.06.15.159-00134</t>
  </si>
  <si>
    <t>2022.06.15.159-00331</t>
  </si>
  <si>
    <t>2022.06.15.159-00110</t>
  </si>
  <si>
    <t>2022.06.15.159-00044</t>
  </si>
  <si>
    <t>2022.06.15.159-00063</t>
  </si>
  <si>
    <t>2022.06.15.159-00072</t>
  </si>
  <si>
    <t>2022.06.15.159-00100</t>
  </si>
  <si>
    <t>2022.06.15.159-00374</t>
  </si>
  <si>
    <t>2022.06.15.159-00380</t>
  </si>
  <si>
    <t>2022.06.15.159-00091</t>
  </si>
  <si>
    <t>2022.06.15.159-00180</t>
  </si>
  <si>
    <t>2022.06.15.159-00262</t>
  </si>
  <si>
    <t>2022.06.15.159-00082</t>
  </si>
  <si>
    <t>2022.06.15.159-00080</t>
  </si>
  <si>
    <t>2022.06.15.159-00145</t>
  </si>
  <si>
    <t>2022.06.15.159-00047</t>
  </si>
  <si>
    <t>2022.06.15.159-00088</t>
  </si>
  <si>
    <t>2022.06.15.159-00177</t>
  </si>
  <si>
    <t>2022.06.15.159-00414</t>
  </si>
  <si>
    <t>2022.06.15.159-00347</t>
  </si>
  <si>
    <t>2022.06.15.159-00246</t>
  </si>
  <si>
    <t>2022.06.15.159-00321</t>
  </si>
  <si>
    <t>2022.06.15.159-00325</t>
  </si>
  <si>
    <t>2022.06.15.159-00155</t>
  </si>
  <si>
    <t>2022.06.15.159-00198</t>
  </si>
  <si>
    <t>2022.06.15.159-00500</t>
  </si>
  <si>
    <t>2022.06.15.159-00119</t>
  </si>
  <si>
    <t>2022.06.15.159-00079</t>
  </si>
  <si>
    <t>2022.06.15.159-00247</t>
  </si>
  <si>
    <t>2022.06.15.159-00309</t>
  </si>
  <si>
    <t>2022.06.15.159-00077</t>
  </si>
  <si>
    <t>2022.06.15.159-00395</t>
  </si>
  <si>
    <t>2022.06.15.159-00462</t>
  </si>
  <si>
    <t>2022.06.15.159-00364</t>
  </si>
  <si>
    <t>2022.06.15.159-00511</t>
  </si>
  <si>
    <t>2022.06.15.159-00076</t>
  </si>
  <si>
    <t>2022.06.15.159-00284</t>
  </si>
  <si>
    <t>2022.06.15.159-00055</t>
  </si>
  <si>
    <t>2022.06.15.159-00397</t>
  </si>
  <si>
    <t>2022.06.15.159-00477</t>
  </si>
  <si>
    <t>2022.06.15.159-00391</t>
  </si>
  <si>
    <t>2022.06.15.159-00489</t>
  </si>
  <si>
    <t>2022.06.15.159-00170</t>
  </si>
  <si>
    <t>2022.06.15.159-00378</t>
  </si>
  <si>
    <t>2022.06.15.159-00068</t>
  </si>
  <si>
    <t>2022.06.15.159-00096</t>
  </si>
  <si>
    <t>2022.06.15.159-00342</t>
  </si>
  <si>
    <t>2022.06.15.159-01258</t>
  </si>
  <si>
    <t>2022.06.15.159-01294</t>
  </si>
  <si>
    <t>2022.06.15.159-01298</t>
  </si>
  <si>
    <t>2022.06.15.159-01299</t>
  </si>
  <si>
    <t>2022.06.15.159-01300</t>
  </si>
  <si>
    <t>2022.06.15.159-01301</t>
  </si>
  <si>
    <t>2022.06.15.159-01302</t>
  </si>
  <si>
    <t>2022.06.15.159-01304</t>
  </si>
  <si>
    <t>2022.06.15.159-01316</t>
  </si>
  <si>
    <t>2022.06.15.159-01317</t>
  </si>
  <si>
    <t>Диски сепарационные в упак 400шт</t>
  </si>
  <si>
    <t>2022.06.15.159-01318</t>
  </si>
  <si>
    <t>2022.06.15.159-01320</t>
  </si>
  <si>
    <t>2022.06.15.159-01321</t>
  </si>
  <si>
    <t>2022.06.15.159-01322</t>
  </si>
  <si>
    <t>2022.06.15.159-01323</t>
  </si>
  <si>
    <t>2022.06.15.159-01324</t>
  </si>
  <si>
    <t>2022.06.15.159-01325</t>
  </si>
  <si>
    <t>2022.06.15.159-01326</t>
  </si>
  <si>
    <t>2022.06.15.159-01327</t>
  </si>
  <si>
    <t>2022.06.15.159-01328</t>
  </si>
  <si>
    <t>2022.06.15.159-01332</t>
  </si>
  <si>
    <t>2022.06.15.159-01346</t>
  </si>
  <si>
    <t>2022.06.15.159-01370</t>
  </si>
  <si>
    <t>2022.06.15.159-01371</t>
  </si>
  <si>
    <t>2022.06.15.159-01392</t>
  </si>
  <si>
    <t>2022.06.15.159-01393</t>
  </si>
  <si>
    <t>гель гель 5г №1</t>
  </si>
  <si>
    <t>Гель для расширения и выявления устьев каналов ЭДТА 20% 5мл</t>
  </si>
  <si>
    <t>2022.06.15.159-01395</t>
  </si>
  <si>
    <t>ангидрин упак 20мл №1</t>
  </si>
  <si>
    <t>Ангидрин упак 20мл №1</t>
  </si>
  <si>
    <t>2022.06.15.159-01396</t>
  </si>
  <si>
    <t>2022.06.15.159-01397</t>
  </si>
  <si>
    <t>Виллакрил Н плюс базисная пластмасса горячей полимеризации (750г+400мл) набор №1</t>
  </si>
  <si>
    <t>2022.06.15.159-01398</t>
  </si>
  <si>
    <t>стоматологический материал упак 4кг №1</t>
  </si>
  <si>
    <t>Порошок полировочный Полисет, 4кг (ВладМиВа)</t>
  </si>
  <si>
    <t>2022.06.15.159-01399</t>
  </si>
  <si>
    <t>зубы паста 3,5г №1</t>
  </si>
  <si>
    <t>Депульпин</t>
  </si>
  <si>
    <t>2022.06.15.159-01400</t>
  </si>
  <si>
    <t>Пластмасса стоматологическая самотвердеющая Протакрил-М (160г порошок+100мл жидкость+50мл Изокол-69) упак №1</t>
  </si>
  <si>
    <t>2022.06.15.159-01401</t>
  </si>
  <si>
    <t>диск 50шт упак №1</t>
  </si>
  <si>
    <t>Диски SOFT-LEX для шлифования и полирования 50шт  упак №1</t>
  </si>
  <si>
    <t>2022.06.15.159-01402</t>
  </si>
  <si>
    <t>стоматологический материал шт  №1</t>
  </si>
  <si>
    <t>Рулоны для стерилизации</t>
  </si>
  <si>
    <t>2022.06.15.159-01403</t>
  </si>
  <si>
    <t>Спредер</t>
  </si>
  <si>
    <t>2022.06.15.159-01404</t>
  </si>
  <si>
    <t>2022.06.15.159-01405</t>
  </si>
  <si>
    <t>Шприц эндодонтический (Эндошприц) шт №1</t>
  </si>
  <si>
    <t>2022.06.15.159-01406</t>
  </si>
  <si>
    <t>2022.06.15.159-01407</t>
  </si>
  <si>
    <t>Пульпоэкстракторы короткие -500шт</t>
  </si>
  <si>
    <t>Пульпоэкстракторы короткие-500 шт</t>
  </si>
  <si>
    <t>2022.06.15.159-01408</t>
  </si>
  <si>
    <t>крезодент жидкость 5мл №1</t>
  </si>
  <si>
    <t>Крезодент жидкость 5мл №1</t>
  </si>
  <si>
    <t>2022.06.15.159-01409</t>
  </si>
  <si>
    <t>цемент упак №1</t>
  </si>
  <si>
    <t>Цемент Уницем упак №1</t>
  </si>
  <si>
    <t>2022.06.15.159-01410</t>
  </si>
  <si>
    <t>пломбировочный материал упак 8мл №1</t>
  </si>
  <si>
    <t>Витремер (Vitremer) стеклоиономерный пломбировочный материал жидкость 3303L упак 8мл №1</t>
  </si>
  <si>
    <t>2022.06.15.159-01411</t>
  </si>
  <si>
    <t>Щетка полировальная шт №12упак</t>
  </si>
  <si>
    <t>2022.06.15.159-01412</t>
  </si>
  <si>
    <t>Cleanik (Клиник) -паста для чистки и полировки с фтором, вкус зеленого яблока  "Kerr" (100 гр.)</t>
  </si>
  <si>
    <t>2022.06.15.159-01413</t>
  </si>
  <si>
    <t>стоматологический материал упак 25мл №1</t>
  </si>
  <si>
    <t xml:space="preserve">ГЕМОСТАБ (AlCl3) жидкость для остановки капиллярных кровотечений (Омега-Дент) 25мл упак №1 </t>
  </si>
  <si>
    <t>2022.06.15.159-01414</t>
  </si>
  <si>
    <t>цемент 1 шт №1</t>
  </si>
  <si>
    <t>RelyX U200 (Релакс) цвет TR (прозрачный) кликер - самоадгезивный, самопротравливающийся универсальный цемент (11 гр.)</t>
  </si>
  <si>
    <t>2022.06.15.159-01415</t>
  </si>
  <si>
    <t>штифт упак 10шт №1</t>
  </si>
  <si>
    <t>Штифты стекловолоконные RelyX размер 1,2,3  10шт</t>
  </si>
  <si>
    <t>2022.06.15.159-01416</t>
  </si>
  <si>
    <t>Нить Sure-cord 000 (254cм, микрофибра, б/пропитки)</t>
  </si>
  <si>
    <t>2022.06.15.159-01417</t>
  </si>
  <si>
    <t>Паста Детартрин для удаления зубного камня упак 45г №1</t>
  </si>
  <si>
    <t>2022.06.15.159-01418</t>
  </si>
  <si>
    <t>паста упак 6,5г №1</t>
  </si>
  <si>
    <t>Нон Арсеник 6,5 г. (безмышьяковистая паста) упак.№1</t>
  </si>
  <si>
    <t>2022.06.15.159-01419</t>
  </si>
  <si>
    <t>дрильбор шт №6</t>
  </si>
  <si>
    <t>Дрильбор К-файлы (K-Files) шт №6</t>
  </si>
  <si>
    <t>2022.06.15.159-01420</t>
  </si>
  <si>
    <t xml:space="preserve"> Головки алмазные(боры NTI)</t>
  </si>
  <si>
    <t>2022.06.15.159-01421</t>
  </si>
  <si>
    <t>кaВo упак 500мл №1</t>
  </si>
  <si>
    <t>Спрей-смазка КаВо упак 500мл №1</t>
  </si>
  <si>
    <t>2022.06.15.159-01422</t>
  </si>
  <si>
    <t>2022.06.15.159-01423</t>
  </si>
  <si>
    <t>Ложка слепочная</t>
  </si>
  <si>
    <t>Закупка: 22159000003 - Закупка мед. инструм. для стоматологии  (План.платежи (всего), руб.:  296 762,00)</t>
  </si>
  <si>
    <t>2022.06.15.159-00183</t>
  </si>
  <si>
    <t>22159000003 - Закупка мед. инструм. для стоматологии</t>
  </si>
  <si>
    <t>2022.06.15.159-00345</t>
  </si>
  <si>
    <t>2022.06.15.159-00232</t>
  </si>
  <si>
    <t>2022.06.15.159-00117</t>
  </si>
  <si>
    <t>2022.06.15.159-00182</t>
  </si>
  <si>
    <t>2022.06.15.159-01339</t>
  </si>
  <si>
    <t>2022.06.15.159-01424</t>
  </si>
  <si>
    <t>стоматологические инструменты набор №1</t>
  </si>
  <si>
    <t>Набор инструментов для синус-лифтинга-DASK</t>
  </si>
  <si>
    <t>2022.06.15.159-01425</t>
  </si>
  <si>
    <t>Ортопедический ключ трещотка 31033630 Анкилоз</t>
  </si>
  <si>
    <t>2022.06.15.159-01426</t>
  </si>
  <si>
    <t>Лоток на 8 инструментов нержав</t>
  </si>
  <si>
    <t>2022.06.15.159-01427</t>
  </si>
  <si>
    <t>Шприц карпульный Surgicon</t>
  </si>
  <si>
    <t>2022.06.15.159-01428</t>
  </si>
  <si>
    <t>Элеватор стоматологический шт №1</t>
  </si>
  <si>
    <t>2022.06.15.159-01429</t>
  </si>
  <si>
    <t>иглодержатель шт 1</t>
  </si>
  <si>
    <t>2022.06.15.159-01430</t>
  </si>
  <si>
    <t>Скальпель одноразовый</t>
  </si>
  <si>
    <t>2022.06.15.159-01431</t>
  </si>
  <si>
    <t>Зеркало стоматологическое с увеличением без ручки (d 22мм) шт №1</t>
  </si>
  <si>
    <t>2022.06.15.159-01432</t>
  </si>
  <si>
    <t>2022.06.15.159-01433</t>
  </si>
  <si>
    <t>2022.06.15.159-01435</t>
  </si>
  <si>
    <t>2022.06.15.159-01436</t>
  </si>
  <si>
    <t>распатор шт 1</t>
  </si>
  <si>
    <t>2022.06.15.159-01437</t>
  </si>
  <si>
    <t>Наконечник прямой шт №1 ЗУБР_НП</t>
  </si>
  <si>
    <t>2022.06.15.159-01438</t>
  </si>
  <si>
    <t>Кламмер для коффердама набор 5 шт.</t>
  </si>
  <si>
    <t>2022.06.15.159-01439</t>
  </si>
  <si>
    <t>очки шт №1</t>
  </si>
  <si>
    <t>Очки защитные</t>
  </si>
  <si>
    <t>Подкатегория:   (План.платежи (всего), руб.: 4 891 165,00)</t>
  </si>
  <si>
    <t>Закупка: 22159000634 - Закупка полимер. контейнеров на 2022 год  (План.платежи (всего), руб.:  31 610,00)</t>
  </si>
  <si>
    <t>2022.24.15.159-00326</t>
  </si>
  <si>
    <t>22159000634 - Закупка полимер. контейнеров на 2022 год</t>
  </si>
  <si>
    <t>2022.24.15.159-00328</t>
  </si>
  <si>
    <t>2022.24.15.159-00329</t>
  </si>
  <si>
    <t>Закупка: 22159000636 - Закупка тестовых полосок на 2022 год  (План.платежи (всего), руб.: 1 907 155,00)</t>
  </si>
  <si>
    <t>2022.24.15.159-00306</t>
  </si>
  <si>
    <t>22159000636 - Закупка тестовых полосок на 2022 год</t>
  </si>
  <si>
    <t>2022.24.15.159-00310</t>
  </si>
  <si>
    <t>2022.24.15.159-00312</t>
  </si>
  <si>
    <t>2022.24.15.159-00344</t>
  </si>
  <si>
    <t>Закупка: 22159000637 - Закупка пробирок на 2022 год  (План.платежи (всего), руб.:  4 750,00)</t>
  </si>
  <si>
    <t>2022.24.15.159-00323</t>
  </si>
  <si>
    <t>22159000637 - Закупка пробирок на 2022 год</t>
  </si>
  <si>
    <t>2022.24.15.159-00324</t>
  </si>
  <si>
    <t>2022.24.15.159-00325</t>
  </si>
  <si>
    <t>2022.24.15.159-00330</t>
  </si>
  <si>
    <t>2022.24.15.159-00331</t>
  </si>
  <si>
    <t>2022.24.15.159-00336</t>
  </si>
  <si>
    <t>Закупка: 22159000753 - Поставка химических реактивов и расходного материала на 1-ое полугодие 2022 года  (План.платежи (всего), руб.: 2 358 235,00)</t>
  </si>
  <si>
    <t>2022.24.15.159-00039</t>
  </si>
  <si>
    <t>22159000753 - Поставка химических реактивов и расходного материала на 1-ое полугодие 2022 года</t>
  </si>
  <si>
    <t>2022.24.15.159-00238</t>
  </si>
  <si>
    <t>2022.24.15.159-00069</t>
  </si>
  <si>
    <t>2022.24.15.159-00064</t>
  </si>
  <si>
    <t>2022.24.15.159-00116</t>
  </si>
  <si>
    <t>2022.24.15.159-00189</t>
  </si>
  <si>
    <t>2022.24.15.159-00074</t>
  </si>
  <si>
    <t>2022.24.15.159-00277</t>
  </si>
  <si>
    <t>2022.24.15.159-00060</t>
  </si>
  <si>
    <t>2022.24.15.159-00206</t>
  </si>
  <si>
    <t>2022.24.15.159-00275</t>
  </si>
  <si>
    <t>2022.24.15.159-00242</t>
  </si>
  <si>
    <t>2022.24.15.159-00279</t>
  </si>
  <si>
    <t>2022.24.15.159-00091</t>
  </si>
  <si>
    <t>2022.24.15.159-00016</t>
  </si>
  <si>
    <t>мочевина упак 500мл №1</t>
  </si>
  <si>
    <t>Набор реагентов Мочевина ФС (10234) упак 500мл №1</t>
  </si>
  <si>
    <t>2022.24.15.159-00282</t>
  </si>
  <si>
    <t>2022.24.15.159-00117</t>
  </si>
  <si>
    <t>2022.24.15.159-00201</t>
  </si>
  <si>
    <t>2022.24.15.159-00262</t>
  </si>
  <si>
    <t>2022.24.15.159-00026</t>
  </si>
  <si>
    <t>2022.24.15.159-00112</t>
  </si>
  <si>
    <t>2022.24.15.159-00092</t>
  </si>
  <si>
    <t>2022.24.15.159-00089</t>
  </si>
  <si>
    <t>2022.24.15.159-00165</t>
  </si>
  <si>
    <t>2022.24.15.159-00154</t>
  </si>
  <si>
    <t>2022.24.15.159-00196</t>
  </si>
  <si>
    <t>2022.24.15.159-00226</t>
  </si>
  <si>
    <t>2022.24.15.159-00002</t>
  </si>
  <si>
    <t>2022.24.15.159-00078</t>
  </si>
  <si>
    <t>2022.24.15.159-00159</t>
  </si>
  <si>
    <t>2022.24.15.159-00247</t>
  </si>
  <si>
    <t>2022.24.15.159-00029</t>
  </si>
  <si>
    <t>2022.24.15.159-00009</t>
  </si>
  <si>
    <t>2022.24.15.159-00176</t>
  </si>
  <si>
    <t>2022.24.15.159-00106</t>
  </si>
  <si>
    <t>2022.24.15.159-00243</t>
  </si>
  <si>
    <t>2022.24.15.159-00202</t>
  </si>
  <si>
    <t>2022.24.15.159-00204</t>
  </si>
  <si>
    <t>2022.24.15.159-00301</t>
  </si>
  <si>
    <t>2022.24.15.159-00186</t>
  </si>
  <si>
    <t>2022.24.15.159-00244</t>
  </si>
  <si>
    <t>2022.24.15.159-00128</t>
  </si>
  <si>
    <t>2022.24.15.159-00200</t>
  </si>
  <si>
    <t>2022.24.15.159-00114</t>
  </si>
  <si>
    <t>2022.24.15.159-00021</t>
  </si>
  <si>
    <t>2022.24.15.159-00280</t>
  </si>
  <si>
    <t>2022.24.15.159-00014</t>
  </si>
  <si>
    <t>2022.24.15.159-00059</t>
  </si>
  <si>
    <t>2022.24.15.159-00170</t>
  </si>
  <si>
    <t>2022.24.15.159-00139</t>
  </si>
  <si>
    <t>2022.24.15.159-00081</t>
  </si>
  <si>
    <t>2022.24.15.159-00141</t>
  </si>
  <si>
    <t>2022.24.15.159-00160</t>
  </si>
  <si>
    <t>2022.24.15.159-00253</t>
  </si>
  <si>
    <t>2022.24.15.159-00335</t>
  </si>
  <si>
    <t>2022.24.15.159-00339</t>
  </si>
  <si>
    <t>2022.24.15.159-00340</t>
  </si>
  <si>
    <t>2022.24.15.159-00354</t>
  </si>
  <si>
    <t>с-реактивный белок упак 61мл №1</t>
  </si>
  <si>
    <t>Набор реагентов С-реактивный белок ДДС метод иммунотурбидиметрический (20602) упак 61мл №1</t>
  </si>
  <si>
    <t>упак 61мл №1</t>
  </si>
  <si>
    <t>2022.24.15.159-00357</t>
  </si>
  <si>
    <t>Набор реагентов Антистрептолизин О АСЛ(О)-латекс-Витал метод латекс-агглютинации (В200.250) 250опред упак №1</t>
  </si>
  <si>
    <t>2022.24.15.159-00360</t>
  </si>
  <si>
    <t>2022.24.15.159-00361</t>
  </si>
  <si>
    <t>2022.24.15.159-00364</t>
  </si>
  <si>
    <t>Набор реагентов АЧТВ-тест (Пг-7/1) 7х4мл 3х10мл упак №1</t>
  </si>
  <si>
    <t>2022.24.15.159-00367</t>
  </si>
  <si>
    <t>реактив набор №1</t>
  </si>
  <si>
    <t>Набор реагентов ПБГ-Агат для определения порфобилиногена в моче (реактив Эрлиха), 200 опред. набор №1</t>
  </si>
  <si>
    <t>2022.24.15.159-00368</t>
  </si>
  <si>
    <t>Микропробирка Microvette с антикоагулянтом 200 мкл, К3-ЭДТА 20.1288</t>
  </si>
  <si>
    <t>2022.24.15.159-00375</t>
  </si>
  <si>
    <t>белок упак 500мл №1</t>
  </si>
  <si>
    <t>Набор реагентов Белок Юни-Тест-БМ метод с пирогаллоловым красным упак 500мл №1</t>
  </si>
  <si>
    <t>2022.24.15.159-00333</t>
  </si>
  <si>
    <t>2022.24.15.159-00338</t>
  </si>
  <si>
    <t>2022.24.15.159-00028</t>
  </si>
  <si>
    <t>2022.24.15.159-00101</t>
  </si>
  <si>
    <t>2022.24.15.159-00261</t>
  </si>
  <si>
    <t>2022.24.15.159-00152</t>
  </si>
  <si>
    <t>2022.24.15.159-00208</t>
  </si>
  <si>
    <t>2022.24.15.159-00198</t>
  </si>
  <si>
    <t>2022.24.15.159-00143</t>
  </si>
  <si>
    <t>2022.24.15.159-00077</t>
  </si>
  <si>
    <t>2022.24.15.159-00123</t>
  </si>
  <si>
    <t>2022.24.15.159-00158</t>
  </si>
  <si>
    <t>2022.24.15.159-00266</t>
  </si>
  <si>
    <t>2022.24.15.159-00072</t>
  </si>
  <si>
    <t>2022.24.15.159-00264</t>
  </si>
  <si>
    <t>2022.24.15.159-00233</t>
  </si>
  <si>
    <t>2022.24.15.159-00215</t>
  </si>
  <si>
    <t>2022.24.15.159-00228</t>
  </si>
  <si>
    <t>2022.24.15.159-00290</t>
  </si>
  <si>
    <t>2022.24.15.159-00286</t>
  </si>
  <si>
    <t>2022.24.15.159-00271</t>
  </si>
  <si>
    <t>2022.24.15.159-00027</t>
  </si>
  <si>
    <t>2022.24.15.159-00044</t>
  </si>
  <si>
    <t>2022.24.15.159-00055</t>
  </si>
  <si>
    <t>2022.24.15.159-00090</t>
  </si>
  <si>
    <t>2022.24.15.159-00163</t>
  </si>
  <si>
    <t>2022.24.15.159-00005</t>
  </si>
  <si>
    <t>2022.24.15.159-00248</t>
  </si>
  <si>
    <t>2022.24.15.159-00156</t>
  </si>
  <si>
    <t>2022.24.15.159-00100</t>
  </si>
  <si>
    <t>2022.24.15.159-00010</t>
  </si>
  <si>
    <t>2022.24.15.159-00075</t>
  </si>
  <si>
    <t>2022.24.15.159-00045</t>
  </si>
  <si>
    <t>2022.24.15.159-00041</t>
  </si>
  <si>
    <t>2022.24.15.159-00184</t>
  </si>
  <si>
    <t>2022.24.15.159-00292</t>
  </si>
  <si>
    <t>2022.24.15.159-00130</t>
  </si>
  <si>
    <t>2022.24.15.159-00003</t>
  </si>
  <si>
    <t>2022.24.15.159-00149</t>
  </si>
  <si>
    <t>2022.24.15.159-00220</t>
  </si>
  <si>
    <t>2022.24.15.159-00211</t>
  </si>
  <si>
    <t>2022.24.15.159-00129</t>
  </si>
  <si>
    <t>2022.24.15.159-00053</t>
  </si>
  <si>
    <t>2022.24.15.159-00300</t>
  </si>
  <si>
    <t>2022.24.15.159-00219</t>
  </si>
  <si>
    <t>2022.24.15.159-00108</t>
  </si>
  <si>
    <t>2022.24.15.159-00299</t>
  </si>
  <si>
    <t>2022.24.15.159-00017</t>
  </si>
  <si>
    <t>2022.24.15.159-00061</t>
  </si>
  <si>
    <t>2022.24.15.159-00180</t>
  </si>
  <si>
    <t>2022.24.15.159-00304</t>
  </si>
  <si>
    <t>2022.24.15.159-00164</t>
  </si>
  <si>
    <t>2022.24.15.159-00195</t>
  </si>
  <si>
    <t>2022.24.15.159-00341</t>
  </si>
  <si>
    <t>2022.24.15.159-00347</t>
  </si>
  <si>
    <t>2022.24.15.159-00355</t>
  </si>
  <si>
    <t>2022.24.15.159-00358</t>
  </si>
  <si>
    <t>2022.24.15.159-00370</t>
  </si>
  <si>
    <t>Пробирка вакуумная 4,5мл 13х100мм с цитратом натрия 3,8% шт №1</t>
  </si>
  <si>
    <t>2022.24.15.159-00373</t>
  </si>
  <si>
    <t>контрольный материал упак №1</t>
  </si>
  <si>
    <t>Контрольная сыворотка Норма (TruLab N) 1х5мл упак №1</t>
  </si>
  <si>
    <t>2022.24.15.159-00239</t>
  </si>
  <si>
    <t>2022.24.15.159-00285</t>
  </si>
  <si>
    <t>2022.24.15.159-00046</t>
  </si>
  <si>
    <t>2022.24.15.159-00051</t>
  </si>
  <si>
    <t>2022.24.15.159-00062</t>
  </si>
  <si>
    <t>2022.24.15.159-00084</t>
  </si>
  <si>
    <t>2022.24.15.159-00110</t>
  </si>
  <si>
    <t>2022.24.15.159-00140</t>
  </si>
  <si>
    <t>2022.24.15.159-00008</t>
  </si>
  <si>
    <t>2022.24.15.159-00080</t>
  </si>
  <si>
    <t>2022.24.15.159-00281</t>
  </si>
  <si>
    <t>2022.24.15.159-00138</t>
  </si>
  <si>
    <t>2022.24.15.159-00175</t>
  </si>
  <si>
    <t>2022.24.15.159-00193</t>
  </si>
  <si>
    <t>2022.24.15.159-00098</t>
  </si>
  <si>
    <t>2022.24.15.159-00276</t>
  </si>
  <si>
    <t>2022.24.15.159-00194</t>
  </si>
  <si>
    <t>2022.24.15.159-00099</t>
  </si>
  <si>
    <t>2022.24.15.159-00214</t>
  </si>
  <si>
    <t>2022.24.15.159-00119</t>
  </si>
  <si>
    <t>2022.24.15.159-00088</t>
  </si>
  <si>
    <t>2022.24.15.159-00076</t>
  </si>
  <si>
    <t>2022.24.15.159-00065</t>
  </si>
  <si>
    <t>2022.24.15.159-00109</t>
  </si>
  <si>
    <t>2022.24.15.159-00260</t>
  </si>
  <si>
    <t>2022.24.15.159-00083</t>
  </si>
  <si>
    <t>2022.24.15.159-00153</t>
  </si>
  <si>
    <t>2022.24.15.159-00004</t>
  </si>
  <si>
    <t>2022.24.15.159-00049</t>
  </si>
  <si>
    <t>2022.24.15.159-00225</t>
  </si>
  <si>
    <t>2022.24.15.159-00030</t>
  </si>
  <si>
    <t>2022.24.15.159-00173</t>
  </si>
  <si>
    <t>2022.24.15.159-00231</t>
  </si>
  <si>
    <t>2022.24.15.159-00269</t>
  </si>
  <si>
    <t>2022.24.15.159-00040</t>
  </si>
  <si>
    <t>2022.24.15.159-00020</t>
  </si>
  <si>
    <t>2022.24.15.159-00147</t>
  </si>
  <si>
    <t>2022.24.15.159-00258</t>
  </si>
  <si>
    <t>2022.24.15.159-00087</t>
  </si>
  <si>
    <t>2022.24.15.159-00056</t>
  </si>
  <si>
    <t>2022.24.15.159-00191</t>
  </si>
  <si>
    <t>2022.24.15.159-00223</t>
  </si>
  <si>
    <t>2022.24.15.159-00169</t>
  </si>
  <si>
    <t>2022.24.15.159-00183</t>
  </si>
  <si>
    <t>2022.24.15.159-00022</t>
  </si>
  <si>
    <t>2022.24.15.159-00161</t>
  </si>
  <si>
    <t>2022.24.15.159-00105</t>
  </si>
  <si>
    <t>2022.24.15.159-00122</t>
  </si>
  <si>
    <t>2022.24.15.159-00086</t>
  </si>
  <si>
    <t>2022.24.15.159-00213</t>
  </si>
  <si>
    <t>2022.24.15.159-00015</t>
  </si>
  <si>
    <t>2022.24.15.159-00146</t>
  </si>
  <si>
    <t>2022.24.15.159-00018</t>
  </si>
  <si>
    <t>2022.24.15.159-00342</t>
  </si>
  <si>
    <t>2022.24.15.159-00359</t>
  </si>
  <si>
    <t>2022.24.15.159-00365</t>
  </si>
  <si>
    <t>2022.24.15.159-00371</t>
  </si>
  <si>
    <t>Пробирка вакуумная 4,5мл 13х75мм с цитратом натрия 3,8% шт №100</t>
  </si>
  <si>
    <t>2022.24.15.159-00334</t>
  </si>
  <si>
    <t>2022.24.15.159-00221</t>
  </si>
  <si>
    <t>2022.24.15.159-00374</t>
  </si>
  <si>
    <t>2022.24.15.159-00376</t>
  </si>
  <si>
    <t>2022.24.15.159-00177</t>
  </si>
  <si>
    <t>2022.24.15.159-00167</t>
  </si>
  <si>
    <t>2022.24.15.159-00043</t>
  </si>
  <si>
    <t>2022.24.15.159-00001</t>
  </si>
  <si>
    <t>2022.24.15.159-00203</t>
  </si>
  <si>
    <t>2022.24.15.159-00048</t>
  </si>
  <si>
    <t>2022.24.15.159-00199</t>
  </si>
  <si>
    <t>2022.24.15.159-00185</t>
  </si>
  <si>
    <t>2022.24.15.159-00151</t>
  </si>
  <si>
    <t>2022.24.15.159-00023</t>
  </si>
  <si>
    <t>2022.24.15.159-00144</t>
  </si>
  <si>
    <t>2022.24.15.159-00071</t>
  </si>
  <si>
    <t>2022.24.15.159-00230</t>
  </si>
  <si>
    <t>2022.24.15.159-00136</t>
  </si>
  <si>
    <t>2022.24.15.159-00278</t>
  </si>
  <si>
    <t>2022.24.15.159-00255</t>
  </si>
  <si>
    <t>2022.24.15.159-00232</t>
  </si>
  <si>
    <t>2022.24.15.159-00126</t>
  </si>
  <si>
    <t>2022.24.15.159-00190</t>
  </si>
  <si>
    <t>2022.24.15.159-00295</t>
  </si>
  <si>
    <t>2022.24.15.159-00019</t>
  </si>
  <si>
    <t>2022.24.15.159-00257</t>
  </si>
  <si>
    <t>2022.24.15.159-00047</t>
  </si>
  <si>
    <t>2022.24.15.159-00050</t>
  </si>
  <si>
    <t>2022.24.15.159-00111</t>
  </si>
  <si>
    <t>2022.24.15.159-00287</t>
  </si>
  <si>
    <t>2022.24.15.159-00178</t>
  </si>
  <si>
    <t>2022.24.15.159-00179</t>
  </si>
  <si>
    <t>2022.24.15.159-00082</t>
  </si>
  <si>
    <t>2022.24.15.159-00121</t>
  </si>
  <si>
    <t>2022.24.15.159-00234</t>
  </si>
  <si>
    <t>2022.24.15.159-00270</t>
  </si>
  <si>
    <t>2022.24.15.159-00210</t>
  </si>
  <si>
    <t>2022.24.15.159-00031</t>
  </si>
  <si>
    <t>2022.24.15.159-00145</t>
  </si>
  <si>
    <t>2022.24.15.159-00259</t>
  </si>
  <si>
    <t>2022.24.15.159-00284</t>
  </si>
  <si>
    <t>2022.24.15.159-00011</t>
  </si>
  <si>
    <t>2022.24.15.159-00218</t>
  </si>
  <si>
    <t>2022.24.15.159-00033</t>
  </si>
  <si>
    <t>2022.24.15.159-00254</t>
  </si>
  <si>
    <t>2022.24.15.159-00134</t>
  </si>
  <si>
    <t>2022.24.15.159-00079</t>
  </si>
  <si>
    <t>2022.24.15.159-00148</t>
  </si>
  <si>
    <t>2022.24.15.159-00166</t>
  </si>
  <si>
    <t>2022.24.15.159-00174</t>
  </si>
  <si>
    <t>2022.24.15.159-00135</t>
  </si>
  <si>
    <t>2022.24.15.159-00067</t>
  </si>
  <si>
    <t>2022.24.15.159-00297</t>
  </si>
  <si>
    <t>2022.24.15.159-00097</t>
  </si>
  <si>
    <t>2022.24.15.159-00012</t>
  </si>
  <si>
    <t>2022.24.15.159-00013</t>
  </si>
  <si>
    <t>2022.24.15.159-00052</t>
  </si>
  <si>
    <t>2022.24.15.159-00133</t>
  </si>
  <si>
    <t>2022.24.15.159-00343</t>
  </si>
  <si>
    <t>2022.24.15.159-00356</t>
  </si>
  <si>
    <t>2022.24.15.159-00362</t>
  </si>
  <si>
    <t>2022.24.15.159-00363</t>
  </si>
  <si>
    <t>упак 120мл №1</t>
  </si>
  <si>
    <t>2022.24.15.159-00366</t>
  </si>
  <si>
    <t>2022.24.15.159-00369</t>
  </si>
  <si>
    <t>2022.24.15.159-00372</t>
  </si>
  <si>
    <t>Пробирка вакуумная 4,5мл 13х100мм с цитратом натрия 3,8% шт №100</t>
  </si>
  <si>
    <t>2022.24.15.159-00332</t>
  </si>
  <si>
    <t>Закупка: 22159000766 - Закупка транспортной среды, ИХА, ИФА-тестов на 2022 год  (План.платежи (всего), руб.:  514 415,00)</t>
  </si>
  <si>
    <t>2022.24.15.159-00377</t>
  </si>
  <si>
    <t>пробирка с транспортной средой упак №1</t>
  </si>
  <si>
    <t xml:space="preserve">P-901-1/1 Транспортная среда для биопроб, фасовка S, пробирки (100 пробирок по 500 мкл)  </t>
  </si>
  <si>
    <t>22159000766 - Закупка транспортной среды, ИХА, ИФА-тестов на 2022 год</t>
  </si>
  <si>
    <t>2022.24.15.159-00378</t>
  </si>
  <si>
    <t>набор упак №20</t>
  </si>
  <si>
    <t>Набор реагентов для иммунохроматографического выявления антигена SARS-CoV-2</t>
  </si>
  <si>
    <t>упак №20</t>
  </si>
  <si>
    <t>2022.24.15.159-00379</t>
  </si>
  <si>
    <t>коронавирусная инфекция упак №1</t>
  </si>
  <si>
    <t>Набор реагентов ИФА SARS-CoV-2 IgG 12х8опред упак №1</t>
  </si>
  <si>
    <t>2022.24.15.159-00380</t>
  </si>
  <si>
    <t>Набор реагентов ИФА SARS-CoV-2 IgM 12х8опред упак №1</t>
  </si>
  <si>
    <t>Закупка: 22159000790 - Закупка тест полосок на определение гепатитов и ВИЧ  (План.платежи (всего), руб.:  75 000,00)</t>
  </si>
  <si>
    <t>2022.24.15.159-00348</t>
  </si>
  <si>
    <t>22159000790 - Закупка тест полосок на определение гепатитов и ВИЧ</t>
  </si>
  <si>
    <t>2022.24.15.159-00349</t>
  </si>
  <si>
    <t>2022.24.15.159-00350</t>
  </si>
  <si>
    <t>2022.24.15.159-00351</t>
  </si>
  <si>
    <t>2022.24.15.159-00352</t>
  </si>
  <si>
    <t>2022.24.15.159-00353</t>
  </si>
  <si>
    <t>Подкатегория: Медицинские расходные материалы  (План.платежи (всего), руб.:  636 584,00)</t>
  </si>
  <si>
    <t>Закупка: 22159000753 - Поставка химических реактивов и расходного материала на 1-ое полугодие 2022 года  (План.платежи (всего), руб.:  636 584,00)</t>
  </si>
  <si>
    <t>2022.24.15.159-00246</t>
  </si>
  <si>
    <t>2022.24.15.159-00256</t>
  </si>
  <si>
    <t>2022.24.15.159-00188</t>
  </si>
  <si>
    <t>2022.24.15.159-00162</t>
  </si>
  <si>
    <t>2022.24.15.159-00007</t>
  </si>
  <si>
    <t>2022.24.15.159-00245</t>
  </si>
  <si>
    <t>2022.24.15.159-00265</t>
  </si>
  <si>
    <t>2022.24.15.159-00237</t>
  </si>
  <si>
    <t>2022.24.15.159-00063</t>
  </si>
  <si>
    <t>2022.24.15.159-00042</t>
  </si>
  <si>
    <t>2022.24.15.159-00296</t>
  </si>
  <si>
    <t>2022.24.15.159-00094</t>
  </si>
  <si>
    <t>2022.24.15.159-00093</t>
  </si>
  <si>
    <t>2022.24.15.159-00168</t>
  </si>
  <si>
    <t>2022.24.15.159-00236</t>
  </si>
  <si>
    <t>2022.24.15.159-00222</t>
  </si>
  <si>
    <t>2022.24.15.159-00172</t>
  </si>
  <si>
    <t>2022.24.15.159-00035</t>
  </si>
  <si>
    <t>2022.24.15.159-00217</t>
  </si>
  <si>
    <t>2022.24.15.159-00127</t>
  </si>
  <si>
    <t>2022.24.15.159-00252</t>
  </si>
  <si>
    <t>2022.24.15.159-00229</t>
  </si>
  <si>
    <t>2022.24.15.159-00235</t>
  </si>
  <si>
    <t>2022.24.15.159-00115</t>
  </si>
  <si>
    <t>2022.24.15.159-00085</t>
  </si>
  <si>
    <t>2022.24.15.159-00142</t>
  </si>
  <si>
    <t>2022.24.15.159-00096</t>
  </si>
  <si>
    <t>2022.24.15.159-00068</t>
  </si>
  <si>
    <t>2022.24.15.159-00288</t>
  </si>
  <si>
    <t>2022.24.15.159-00294</t>
  </si>
  <si>
    <t>2022.24.15.159-00113</t>
  </si>
  <si>
    <t>2022.24.15.159-00302</t>
  </si>
  <si>
    <t>2022.24.15.159-00187</t>
  </si>
  <si>
    <t>2022.24.15.159-00268</t>
  </si>
  <si>
    <t>2022.24.15.159-00103</t>
  </si>
  <si>
    <t>2022.24.15.159-00066</t>
  </si>
  <si>
    <t>2022.24.15.159-00057</t>
  </si>
  <si>
    <t>2022.24.15.159-00250</t>
  </si>
  <si>
    <t>2022.24.15.159-00274</t>
  </si>
  <si>
    <t>2022.24.15.159-00273</t>
  </si>
  <si>
    <t>2022.24.15.159-00240</t>
  </si>
  <si>
    <t>2022.24.15.159-00283</t>
  </si>
  <si>
    <t>2022.24.15.159-00124</t>
  </si>
  <si>
    <t>2022.24.15.159-00006</t>
  </si>
  <si>
    <t>2022.24.15.159-00224</t>
  </si>
  <si>
    <t>2022.24.15.159-00058</t>
  </si>
  <si>
    <t>Подкатегория:   (План.платежи (всего), руб.:  64 970,00)</t>
  </si>
  <si>
    <t>Закупка: 22159000631 - Закупка грязи Сакского озера на 2022 год  (План.платежи (всего), руб.:  47 600,00)</t>
  </si>
  <si>
    <t>2022.23.15.159-00007</t>
  </si>
  <si>
    <t>22159000631 - Закупка грязи Сакского озера на 2022 год</t>
  </si>
  <si>
    <t>Закупка: 22159000632 - Закупка парафина на 2022 год  (План.платежи (всего), руб.:  9 750,00)</t>
  </si>
  <si>
    <t>2022.23.15.159-00006</t>
  </si>
  <si>
    <t>22159000632 - Закупка парафина на 2022 год</t>
  </si>
  <si>
    <t>Закупка: 22159000633 - Закупка парафармацевтической продукции на 2022 год  (План.платежи (всего), руб.:  3 620,00)</t>
  </si>
  <si>
    <t>2022.23.15.159-00001</t>
  </si>
  <si>
    <t>22159000633 - Закупка парафармацевтической продукции на 2022 год</t>
  </si>
  <si>
    <t>2022.23.15.159-00005</t>
  </si>
  <si>
    <t>2022.23.15.159-00008</t>
  </si>
  <si>
    <t>Закупка: 22159000763 - Закупка озокерита на 2022 год  (План.платежи (всего), руб.:  4 000,00)</t>
  </si>
  <si>
    <t>2022.23.15.159-00009</t>
  </si>
  <si>
    <t>воск упак 1кг №1</t>
  </si>
  <si>
    <t>Воск горный (Озокерит) упак 1кг №1</t>
  </si>
  <si>
    <t>упак 1кг №1</t>
  </si>
  <si>
    <t>22159000763 - Закупка озокерита на 2022 год</t>
  </si>
  <si>
    <t>Подкатегория: ИТ-оборудование  (План.платежи (всего), руб.: 1 005 000,00)</t>
  </si>
  <si>
    <t>Закупка: 22159000635 - Поставка компьютерной техники и периферийного оборудования на 2022 год  (План.платежи (всего), руб.:  735 000,00)</t>
  </si>
  <si>
    <t>2022.03.15.159-00045</t>
  </si>
  <si>
    <t>Системный блок AMD 3,5 Ггц/16гб DDR/256ssd/ATX450W/ПО Win 10</t>
  </si>
  <si>
    <t>Закупка: 22159000738 - Поставка сервера на 2022 год  (План.платежи (всего), руб.:  270 000,00)</t>
  </si>
  <si>
    <t>2022.03.15.159-00038</t>
  </si>
  <si>
    <t>22159000738 - Поставка сервера на 2022 год</t>
  </si>
  <si>
    <t>Подкатегория: Медицинское оборудование  (План.платежи (всего), руб.: 7 624 000,00)</t>
  </si>
  <si>
    <t>Закупка: 22159000739 - Поставка авторефрактометра на 2022 год  (План.платежи (всего), руб.:  450 000,00)</t>
  </si>
  <si>
    <t>2022.03.15.159-00035</t>
  </si>
  <si>
    <t>22159000739 - Поставка авторефрактометра на 2022 год</t>
  </si>
  <si>
    <t>Закупка: 22159000740 - Поставка установки стоматологической на 2022 год  (План.платежи (всего), руб.: 1 000 000,00)</t>
  </si>
  <si>
    <t>2022.03.15.159-00004</t>
  </si>
  <si>
    <t>22159000740 - Поставка установки стоматологической на 2022 год</t>
  </si>
  <si>
    <t>Закупка: 22159000741 - Поставка гистероскопа на 2022 год  (План.платежи (всего), руб.: 1 000 000,00)</t>
  </si>
  <si>
    <t>2022.03.15.159-00033</t>
  </si>
  <si>
    <t>22159000741 - Поставка гистероскопа на 2022 год</t>
  </si>
  <si>
    <t>Закупка: 22159000742 - Поставка автоматического биохимического анализатора на 2022 год  (План.платежи (всего), руб.: 1 500 000,00)</t>
  </si>
  <si>
    <t>2022.03.15.159-00001</t>
  </si>
  <si>
    <t>22159000742 - Поставка автоматического биохимического анализатора на 2022 год</t>
  </si>
  <si>
    <t>Закупка: 22159000743 - Поставка ударно волнового аппарата на 2022 год  (План.платежи (всего), руб.: 1 050 000,00)</t>
  </si>
  <si>
    <t>2022.03.15.159-00041</t>
  </si>
  <si>
    <t>22159000743 - Поставка ударно волнового аппарата на 2022 год</t>
  </si>
  <si>
    <t>Закупка: 22159000744 - Поставка электрокардиографа на 2022 год  (План.платежи (всего), руб.:  420 000,00)</t>
  </si>
  <si>
    <t>2022.03.15.159-00009</t>
  </si>
  <si>
    <t>22159000744 - Поставка электрокардиографа на 2022 год</t>
  </si>
  <si>
    <t>Закупка: 22159000745 - Поставка дефибрилятора на 2022 год  (План.платежи (всего), руб.:  300 000,00)</t>
  </si>
  <si>
    <t>2022.03.15.159-00014</t>
  </si>
  <si>
    <t>22159000745 - Поставка дефибрилятора на 2022 год</t>
  </si>
  <si>
    <t>Закупка: 22159000746 - Поставка холтера на 2022 год  (План.платежи (всего), руб.:  470 000,00)</t>
  </si>
  <si>
    <t>2022.03.15.159-00040</t>
  </si>
  <si>
    <t>22159000746 - Поставка холтера на 2022 год</t>
  </si>
  <si>
    <t>Закупка: 22159000747 - Поставка видеокольпоскопа на 2022 год  (План.платежи (всего), руб.:  500 000,00)</t>
  </si>
  <si>
    <t>2022.03.15.159-00013</t>
  </si>
  <si>
    <t>22159000747 - Поставка видеокольпоскопа на 2022 год</t>
  </si>
  <si>
    <t>Закупка: 22159000748 - Поставка компьютерного электрокардиографа на 2022 год  (План.платежи (всего), руб.:  99 000,00)</t>
  </si>
  <si>
    <t>2022.03.15.159-00016</t>
  </si>
  <si>
    <t>22159000748 - Поставка компьютерного электрокардиографа на 2022 год</t>
  </si>
  <si>
    <t>Закупка: 22159000749 - Поставка лазерного аппарата на 2022 год  (План.платежи (всего), руб.:  95 000,00)</t>
  </si>
  <si>
    <t>2022.03.15.159-00027</t>
  </si>
  <si>
    <t>22159000749 - Поставка лазерного аппарата на 2022 год</t>
  </si>
  <si>
    <t>Закупка: 22159000750 - Поставка СМАД на 2022 год  (План.платежи (всего), руб.:  100 000,00)</t>
  </si>
  <si>
    <t>2022.03.15.159-00028</t>
  </si>
  <si>
    <t>22159000750 - Поставка СМАД на 2022 год</t>
  </si>
  <si>
    <t>Закупка: 22159000751 - Поставка компрессора для установок стоматологических на 2022 год  (План.платежи (всего), руб.:  230 000,00)</t>
  </si>
  <si>
    <t>2022.03.15.159-00043</t>
  </si>
  <si>
    <t>22159000751 - Поставка компрессора для установок стоматологических на 2022 год</t>
  </si>
  <si>
    <t>Закупка: 22159000752 - Поставка медицинского оборудования на 2022 год  (План.платежи (всего), руб.:  410 000,00)</t>
  </si>
  <si>
    <t>2022.03.15.159-00044</t>
  </si>
  <si>
    <t>22159000752 - Поставка медицинского оборудования на 2022 год</t>
  </si>
  <si>
    <t>2022.03.15.159-00008</t>
  </si>
  <si>
    <t>2022.03.15.159-00019</t>
  </si>
  <si>
    <t>2022.03.15.159-00023</t>
  </si>
  <si>
    <t>Подкатегория: ГСМ  (План.платежи (всего), руб.: 2 399 332,00)</t>
  </si>
  <si>
    <t>Закупка: 22159000029 - Закупка автомобильного топлива на 2022 год  (План.платежи (всего), руб.: 2 388 000,00)</t>
  </si>
  <si>
    <t>2022.14.15.159-00002</t>
  </si>
  <si>
    <t>22159000029 - Закупка автомобильного топлива на 2022 год</t>
  </si>
  <si>
    <t>2022.14.15.159-00006</t>
  </si>
  <si>
    <t>Закупка: 22159000030 - Закупка ГСМ на 2022 год  (План.платежи (всего), руб.:  11 332,00)</t>
  </si>
  <si>
    <t>2022.14.15.159-00035</t>
  </si>
  <si>
    <t>22159000030 - Закупка ГСМ на 2022 год</t>
  </si>
  <si>
    <t>2022.14.15.159-00036</t>
  </si>
  <si>
    <t>2022.14.15.159-00034</t>
  </si>
  <si>
    <t>Подкатегория: Запасные части к транспортным средствам  (План.платежи (всего), руб.:  208 176,00)</t>
  </si>
  <si>
    <t>Закупка: 22159000716 - Закупка автоламп на 2022 год  (План.платежи (всего), руб.:  12 700,00)</t>
  </si>
  <si>
    <t>2022.14.15.159-00031</t>
  </si>
  <si>
    <t>22159000716 - Закупка автоламп на 2022 год</t>
  </si>
  <si>
    <t>2022.14.15.159-00032</t>
  </si>
  <si>
    <t>Закупка: 22159000717 - Закупка АКБ СТ-75  (План.платежи (всего), руб.:  32 400,00)</t>
  </si>
  <si>
    <t>2022.14.15.159-00022</t>
  </si>
  <si>
    <t>22159000717 - Закупка АКБ СТ-75</t>
  </si>
  <si>
    <t>Закупка: 22159000718 - Закупка щеток стеклоочиститела автомобиля на 2022 год  (План.платежи (всего), руб.:  17 836,00)</t>
  </si>
  <si>
    <t>2022.14.15.159-00033</t>
  </si>
  <si>
    <t>22159000718 - Закупка щеток стеклоочиститела автомобиля на 2022 год</t>
  </si>
  <si>
    <t>Закупка: 22159000719 - Закупка АКБ СТ-60  (План.платежи (всего), руб.:  4 200,00)</t>
  </si>
  <si>
    <t>2022.14.15.159-00023</t>
  </si>
  <si>
    <t>22159000719 - Закупка АКБ СТ-60</t>
  </si>
  <si>
    <t>Закупка: 22159000720 - Закупка зимних автошин  (План.платежи (всего), руб.:  44 400,00)</t>
  </si>
  <si>
    <t>2022.14.15.159-00016</t>
  </si>
  <si>
    <t>Автошины 175/65 R 14 зимние шипованные</t>
  </si>
  <si>
    <t>Зимние шипованные автошины для служебного автомобиля Лада Калина</t>
  </si>
  <si>
    <t>22159000720 - Закупка зимних автошин</t>
  </si>
  <si>
    <t>2022.14.15.159-00017</t>
  </si>
  <si>
    <t>Закупка: 22159000721 - Закупка летних автошин  (План.платежи (всего), руб.:  58 000,00)</t>
  </si>
  <si>
    <t>2022.14.15.159-00012</t>
  </si>
  <si>
    <t>22159000721 - Закупка летних автошин</t>
  </si>
  <si>
    <t>2022.14.15.159-00038</t>
  </si>
  <si>
    <t>Автошины летние 185/75 R16C</t>
  </si>
  <si>
    <t>Закупка: 22159000722 - Закупка ветрового стекла Лада Приора  (План.платежи (всего), руб.:  5 000,00)</t>
  </si>
  <si>
    <t>2022.14.15.159-00037</t>
  </si>
  <si>
    <t>Ветровое стекло Лада Приора</t>
  </si>
  <si>
    <t>22159000722 - Закупка ветрового стекла Лада Приора</t>
  </si>
  <si>
    <t>Закупка: 22159000723 - Закупка ветрового стекла Лада Ларгус  (План.платежи (всего), руб.:  19 640,00)</t>
  </si>
  <si>
    <t>2022.14.15.159-00019</t>
  </si>
  <si>
    <t>Ветровое стекло Лада Ларгус</t>
  </si>
  <si>
    <t>Ветровое стекло для сужебных автомобилей Лада Ларгус</t>
  </si>
  <si>
    <t>22159000723 - Закупка ветрового стекла Лада Ларгус</t>
  </si>
  <si>
    <t>Закупка: 22159000724 - Закупка ветрового стекла Газель Бизнес  (План.платежи (всего), руб.:  14 000,00)</t>
  </si>
  <si>
    <t>2022.14.15.159-00020</t>
  </si>
  <si>
    <t>Ветровое стекло Газель Бизнес</t>
  </si>
  <si>
    <t>Ветровое стекло для служебных автомобилей Газель</t>
  </si>
  <si>
    <t>22159000724 - Закупка ветрового стекла Газель Бизнес</t>
  </si>
  <si>
    <t>Подкатегория:   (План.платежи (всего), руб.: 32 573 942,29)</t>
  </si>
  <si>
    <t>Закупка: 22159000064 - Выполнение работ по техническому обслуживанию медицинского оборудования на 2022 год  (План.платежи (всего), руб.: 1 237 000,00)</t>
  </si>
  <si>
    <t>2022.07.15.159-00004</t>
  </si>
  <si>
    <t>22159000064 - Выполнение работ по техническому обслуживанию медицинского оборудования на 2022 год</t>
  </si>
  <si>
    <t>Закупка: 22159000588 - Оказание услуг по охране зданий и территорий в 2022 году  (План.платежи (всего), руб.: 2 953 530,00)</t>
  </si>
  <si>
    <t>2022.07.15.159-00002</t>
  </si>
  <si>
    <t>22159000588 - Оказание услуг по охране зданий и территорий в 2022 году</t>
  </si>
  <si>
    <t>Закупка: 22159000613 - Оказание услуг по организации 3 - х разового лечебного питания в 2022 году  (План.платежи (всего), руб.: 2 818 880,00)</t>
  </si>
  <si>
    <t>2022.07.15.159-00001</t>
  </si>
  <si>
    <t>22159000613 - Оказание услуг по организации 3 - х разового лечебного питания в 2022 году</t>
  </si>
  <si>
    <t>Закупка: 22159000626 - Оказание услуг по заправке и восстановлению картриджей Поликлиники № 2 в 2022 году  (План.платежи (всего), руб.:  150 000,00)</t>
  </si>
  <si>
    <t>2022.07.15.159-00038</t>
  </si>
  <si>
    <t>22159000626 - Оказание услуг по заправке и восстановлению картриджей Поликлиники № 2 в 2022 году</t>
  </si>
  <si>
    <t>Закупка: 22159000627 - Оказание услуг по заправке и восстановлению картриджей Поликлиники № 3 в 2022 году  (План.платежи (всего), руб.:  150 000,00)</t>
  </si>
  <si>
    <t>2022.07.15.159-00039</t>
  </si>
  <si>
    <t>22159000627 - Оказание услуг по заправке и восстановлению картриджей Поликлиники № 3 в 2022 году</t>
  </si>
  <si>
    <t>Закупка: 22159000628 - Оказание услуг по ремонту принтеров и МФУ, заправке и восстановлению картриджей Поликлиники № 1 на 2022 год  (План.платежи (всего), руб.:  560 000,00)</t>
  </si>
  <si>
    <t>2022.07.15.159-00037</t>
  </si>
  <si>
    <t>22159000628 - Оказание услуг по ремонту принтеров и МФУ, заправке и восстановлению картриджей Поликлиники № 1 на 2022 год</t>
  </si>
  <si>
    <t>Закупка: 22159000629 - Поставка материалов для зубопротезирования на 2022 год  (План.платежи (всего), руб.: 2 914 900,00)</t>
  </si>
  <si>
    <t>2022.07.15.159-00170</t>
  </si>
  <si>
    <t>22159000629 - Поставка материалов для зубопротезирования на 2022 год</t>
  </si>
  <si>
    <t>2022.07.15.159-00171</t>
  </si>
  <si>
    <t>2022.07.15.159-00173</t>
  </si>
  <si>
    <t>2022.07.15.159-00174</t>
  </si>
  <si>
    <t>2022.07.15.159-00175</t>
  </si>
  <si>
    <t>2022.07.15.159-00176</t>
  </si>
  <si>
    <t>2022.07.15.159-00177</t>
  </si>
  <si>
    <t>2022.07.15.159-00179</t>
  </si>
  <si>
    <t>2022.07.15.159-00180</t>
  </si>
  <si>
    <t>2022.07.15.159-00181</t>
  </si>
  <si>
    <t>2022.07.15.159-00182</t>
  </si>
  <si>
    <t>2022.07.15.159-00183</t>
  </si>
  <si>
    <t>2022.07.15.159-00184</t>
  </si>
  <si>
    <t>2022.07.15.159-00186</t>
  </si>
  <si>
    <t>2022.07.15.159-00263</t>
  </si>
  <si>
    <t>2022.07.15.159-00264</t>
  </si>
  <si>
    <t>2022.07.15.159-00265</t>
  </si>
  <si>
    <t>2022.07.15.159-00266</t>
  </si>
  <si>
    <t>2022.07.15.159-00362</t>
  </si>
  <si>
    <t>термопластичный протез с белыми кламмерами</t>
  </si>
  <si>
    <t>2022.07.15.159-00367</t>
  </si>
  <si>
    <t>Бюгельный протез на опорпно-удерживающих кламмерах на огнеупорной модели</t>
  </si>
  <si>
    <t>2022.07.15.159-00368</t>
  </si>
  <si>
    <t>Бюгельный протез с двумя аттачменнами</t>
  </si>
  <si>
    <t>2022.07.15.159-00369</t>
  </si>
  <si>
    <t>микропротез акриловый(1-3 зуба)</t>
  </si>
  <si>
    <t>2022.07.15.159-00370</t>
  </si>
  <si>
    <t>микропротез термопластич.(1-3 зуба)</t>
  </si>
  <si>
    <t>2022.07.15.159-00371</t>
  </si>
  <si>
    <t>коронка металлокерамич. на имплант(индивид.абатмент)</t>
  </si>
  <si>
    <t>2022.07.15.159-00373</t>
  </si>
  <si>
    <t>искусственный керамич.зуб на работе на имплантах</t>
  </si>
  <si>
    <t>Закупка: 22159000630 - Закупка услуг по стирке белья для нужд поликлиники №1 (наст. Белгород) по адресу:г.Белгород, пр-*кт Славы,9  (План.платежи (всего), руб.:  371 000,00)</t>
  </si>
  <si>
    <t>2022.07.15.159-00007</t>
  </si>
  <si>
    <t>22159000630 - Закупка услуг по стирке белья для нужд поликлиники №1 (наст. Белгород) по адресу:г.Белгород, пр-*кт Славы,9</t>
  </si>
  <si>
    <t>Закупка: 22159000638 - Закупка услуг по техническому обслуживанию и устранению аварийных отказов системы оповещения  при пожаре на 2022г. для нужд поликлиники №2 (на ст.Валуйки) по адресу:г.Валуйки, пл.Привокзальная,4  (План.платежи (всего), руб.:  31 800,00)</t>
  </si>
  <si>
    <t>2022.07.15.159-00012</t>
  </si>
  <si>
    <t>22159000638 - Закупка услуг по техническому обслуживанию и устранению аварийных отказов системы оповещения  при пожаре на 2022г. для нужд поликлиники №2 (на ст.Валуйки) по адресу:г.Валуйки, пл.Привокзальная,4</t>
  </si>
  <si>
    <t>Закупка: 22159000639 - Закупка услуг по поверке пожарных кранов, рукавов, гидрантов на 2022 год  (План.платежи (всего), руб.:  22 000,00)</t>
  </si>
  <si>
    <t>2022.07.15.159-00077</t>
  </si>
  <si>
    <t>22159000639 - Закупка услуг по поверке пожарных кранов, рукавов, гидрантов на 2022 год</t>
  </si>
  <si>
    <t>Закупка: 22159000640 - Оказание услуг по изготовлению электронно-цифровых подписей и доступа к сети VipNet на 2022 год  (План.платежи (всего), руб.:  48 850,00)</t>
  </si>
  <si>
    <t>2022.07.15.159-00071</t>
  </si>
  <si>
    <t>22159000640 - Оказание услуг по изготовлению электронно-цифровых подписей и доступа к сети VipNet на 2022 год</t>
  </si>
  <si>
    <t>2022.07.15.159-00363</t>
  </si>
  <si>
    <t>Техническое сопровождение VipNet Координатор</t>
  </si>
  <si>
    <t>Закупка: 22159000641 - Закупка услуг по техническому обслуживанию и устранению аварийных отказов системы оповещения при пожаре на 2022г. для нужд поликлиники №1 (на ст.Белгород) поадресу:г.Белгород, пр-кт Славы,9  (План.платежи (всего), руб.:  262 779,36)</t>
  </si>
  <si>
    <t>2022.07.15.159-00009</t>
  </si>
  <si>
    <t>22159000641 - Закупка услуг по техническому обслуживанию и устранению аварийных отказов системы оповещения при пожаре на 2022г. для нужд поликлиники №1 (на ст.Белгород) поадресу:г.Белгород, пр-кт Славы,9</t>
  </si>
  <si>
    <t>Закупка: 22159000642 - Выполнение работ по текущему ремонту 2-х смежных врачебных кабинетов поликлиники № 2 (на ст. Валуйки)  (План.платежи (всего), руб.:  700 000,00)</t>
  </si>
  <si>
    <t>2022.07.15.159-00281</t>
  </si>
  <si>
    <t>22159000642 - Выполнение работ по текущему ремонту 2-х смежных врачебных кабинетов поликлиники № 2 (на ст. Валуйки)</t>
  </si>
  <si>
    <t>Закупка: 22159000643 - Выполнение услуг по перезарядке огнетушителей на 2022 год  (План.платежи (всего), руб.:  49 995,00)</t>
  </si>
  <si>
    <t>2022.07.15.159-00076</t>
  </si>
  <si>
    <t>22159000643 - Выполнение услуг по перезарядке огнетушителей на 2022 год</t>
  </si>
  <si>
    <t>Закупка: 22159000644 - Предоставление доступа к сети интернет Поликлиники № 2 на 2022 год  (План.платежи (всего), руб.:  250 000,00)</t>
  </si>
  <si>
    <t>2022.07.15.159-00025</t>
  </si>
  <si>
    <t>22159000644 - Предоставление доступа к сети интернет Поликлиники № 2 на 2022 год</t>
  </si>
  <si>
    <t>Закупка: 22159000645 - Оказание услуг по замеру сопротивления и испытанию электрооборудования на 2022 год  (План.платежи (всего), руб.:  160 000,00)</t>
  </si>
  <si>
    <t>2022.07.15.159-00075</t>
  </si>
  <si>
    <t>22159000645 - Оказание услуг по замеру сопротивления и испытанию электрооборудования на 2022 год</t>
  </si>
  <si>
    <t>Закупка: 22159000646 - Гидравлические испытания системы отопления и ГВС поликлиники № 3 (на ст. Старый Оскол)  (План.платежи (всего), руб.:  50 000,00)</t>
  </si>
  <si>
    <t>2022.07.15.159-00285</t>
  </si>
  <si>
    <t>22159000646 - Гидравлические испытания системы отопления и ГВС поликлиники № 3 (на ст. Старый Оскол)</t>
  </si>
  <si>
    <t>Закупка: 22159000647 - Закупка услуг по гидравлическому испытанию системы отопления поликлиники № 2 (на ст. Валуйки)  (План.платежи (всего), руб.:  30 000,00)</t>
  </si>
  <si>
    <t>2022.07.15.159-00284</t>
  </si>
  <si>
    <t>22159000647 - Закупка услуг по гидравлическому испытанию системы отопления поликлиники № 2 (на ст. Валуйки)</t>
  </si>
  <si>
    <t>Закупка: 22159000648 - Закупка услуг по гидравлическим испытаниям системы отопления и ГВС поликлиники № 1 (на ст. Белгород)  (План.платежи (всего), руб.:  50 000,00)</t>
  </si>
  <si>
    <t>2022.07.15.159-00283</t>
  </si>
  <si>
    <t>22159000648 - Закупка услуг по гидравлическим испытаниям системы отопления и ГВС поликлиники № 1 (на ст. Белгород)</t>
  </si>
  <si>
    <t>Закупка: 22159000649 - Праздничное оформление фасада здания поликлиники № 1 (на ст. Белгород) "5 августа"  (План.платежи (всего), руб.:  15 000,00)</t>
  </si>
  <si>
    <t>2022.07.15.159-00232</t>
  </si>
  <si>
    <t>22159000649 - Праздничное оформление фасада здания поликлиники № 1 (на ст. Белгород) "5 августа"</t>
  </si>
  <si>
    <t>2022.07.15.159-00233</t>
  </si>
  <si>
    <t>2022.07.15.159-00234</t>
  </si>
  <si>
    <t>2022.07.15.159-00235</t>
  </si>
  <si>
    <t>Закупка: 22159000650 - Закупкауслуг по техническому обслуживанию и устранению аварийных отказов системы оповещения при пожаре на 2022г. для нужд поликлиники №3 (наст.Старый Оскол) по адресу:г.Старый Оскол, ул.Березовая,1а  (План.платежи (всего), руб.:  64 210,56)</t>
  </si>
  <si>
    <t>2022.07.15.159-00011</t>
  </si>
  <si>
    <t>22159000650 - Закупкауслуг по техническому обслуживанию и устранению аварийных отказов системы оповещения при пожаре на 2022г. для нужд поликлиники №3 (наст.Старый Оскол) по адресу:г.Старый Оскол, ул.Березовая,1а</t>
  </si>
  <si>
    <t>Закупка: 22159000651 - Выполнение работ по текущему ремонту смежных кабинетов лаборатории поликлиники № 1 (на ст. Белгород)  (План.платежи (всего), руб.:  450 000,00)</t>
  </si>
  <si>
    <t>2022.07.15.159-00161</t>
  </si>
  <si>
    <t>22159000651 - Выполнение работ по текущему ремонту смежных кабинетов лаборатории поликлиники № 1 (на ст. Белгород)</t>
  </si>
  <si>
    <t>Закупка: 22159000652 - Выполнение работ по текущему ремонту системы отопления здания поликлиники № 2 (на ст. Валуйки)  (План.платежи (всего), руб.:  300 000,00)</t>
  </si>
  <si>
    <t>2022.07.15.159-00158</t>
  </si>
  <si>
    <t>22159000652 - Выполнение работ по текущему ремонту системы отопления здания поликлиники № 2 (на ст. Валуйки)</t>
  </si>
  <si>
    <t>Закупка: 22159000653 - Закупка услуг по техническому обслуживанию системы передачи извещений о пожаре на 2022г. по адресу:г.Белгород, урочище Липки  (План.платежи (всего), руб.:  24 168,00)</t>
  </si>
  <si>
    <t>2022.07.15.159-00019</t>
  </si>
  <si>
    <t>22159000653 - Закупка услуг по техническому обслуживанию системы передачи извещений о пожаре на 2022г. по адресу:г.Белгород, урочище Липки</t>
  </si>
  <si>
    <t>Закупка: 22159000654 - Выполнение работ по текущему ремонту помещений дневного стационара поликлиники № 2 (на ст. Валуйки)  (План.платежи (всего), руб.: 1 300 000,00)</t>
  </si>
  <si>
    <t>2022.07.15.159-00156</t>
  </si>
  <si>
    <t>22159000654 - Выполнение работ по текущему ремонту помещений дневного стационара поликлиники № 2 (на ст. Валуйки)</t>
  </si>
  <si>
    <t>Закупка: 22159000655 - Праздничное оформление фасада здания поликлиники № 1 (на ст. Белгород) "1 и 9 мая"  (План.платежи (всего), руб.:  15 000,00)</t>
  </si>
  <si>
    <t>2022.07.15.159-00213</t>
  </si>
  <si>
    <t>22159000655 - Праздничное оформление фасада здания поликлиники № 1 (на ст. Белгород) "1 и 9 мая"</t>
  </si>
  <si>
    <t>2022.07.15.159-00214</t>
  </si>
  <si>
    <t>2022.07.15.159-00215</t>
  </si>
  <si>
    <t>2022.07.15.159-00216</t>
  </si>
  <si>
    <t>Закупка: 22159000656 - Услуги спецтехники (трактор, погрузчик)  (План.платежи (всего), руб.:  24 000,00)</t>
  </si>
  <si>
    <t>2022.07.15.159-00168</t>
  </si>
  <si>
    <t>Услуги спецтехники (трактор, погрузчик) для нужд учреждения</t>
  </si>
  <si>
    <t>22159000656 - Услуги спецтехники (трактор, погрузчик)</t>
  </si>
  <si>
    <t>Закупка: 22159000657 - Транспортные услуги по вывозу снега с территории учреждения  (План.платежи (всего), руб.:  33 000,00)</t>
  </si>
  <si>
    <t>2022.07.15.159-00167</t>
  </si>
  <si>
    <t>22159000657 - Транспортные услуги по вывозу снега с территории учреждения</t>
  </si>
  <si>
    <t>Закупка: 22159000658 - Услуги спецтехники по расчистке территорий от снега  (План.платежи (всего), руб.:  49 000,00)</t>
  </si>
  <si>
    <t>2022.07.15.159-00169</t>
  </si>
  <si>
    <t>22159000658 - Услуги спецтехники по расчистке территорий от снега</t>
  </si>
  <si>
    <t>Закупка: 22159000659 - Оказание лабораторных услуг Поликлиники № 2 (гонорея, флора)  (План.платежи (всего), руб.:  514 500,00)</t>
  </si>
  <si>
    <t>2022.07.15.159-00274</t>
  </si>
  <si>
    <t>22159000659 - Оказание лабораторных услуг Поликлиники № 2 (гонорея, флора)</t>
  </si>
  <si>
    <t>2022.07.15.159-00275</t>
  </si>
  <si>
    <t>Закупка: 22159000660 - Закупкауслуг по ремонту системы пожарной сигнализации для нужд поликлиники №3 (наст.Старый Оскол)по адресу:г.Старый Оскол, ул.Березовая,1а  (План.платежи (всего), руб.:  26 500,00)</t>
  </si>
  <si>
    <t>2022.07.15.159-00357</t>
  </si>
  <si>
    <t>22159000660 - Закупкауслуг по ремонту системы пожарной сигнализации для нужд поликлиники №3 (наст.Старый Оскол)по адресу:г.Старый Оскол, ул.Березовая,1а</t>
  </si>
  <si>
    <t>Закупка: 22159000661 - Оказание лабораторных услуг Поликлиники № 3 (цитология, гистология)  (План.платежи (всего), руб.:  596 732,00)</t>
  </si>
  <si>
    <t>2022.07.15.159-00043</t>
  </si>
  <si>
    <t>22159000661 - Оказание лабораторных услуг Поликлиники № 3 (цитология, гистология)</t>
  </si>
  <si>
    <t>2022.07.15.159-00197</t>
  </si>
  <si>
    <t>2022.07.15.159-00198</t>
  </si>
  <si>
    <t>2022.07.15.159-00199</t>
  </si>
  <si>
    <t>2022.07.15.159-00200</t>
  </si>
  <si>
    <t>2022.07.15.159-00201</t>
  </si>
  <si>
    <t>Закупка: 22159000662 - Оказание лабораторных услуг (Treponema palludum) на 2022 год  (План.платежи (всего), руб.:  103 350,00)</t>
  </si>
  <si>
    <t>2022.07.15.159-00259</t>
  </si>
  <si>
    <t>22159000662 - Оказание лабораторных услуг (Treponema palludum) на 2022 год</t>
  </si>
  <si>
    <t>Закупка: 22159000663 - Выполнение работ по текущему ремонту стоматологического кабинета поликлиники № 2 (на ст. Валуйки)  (План.платежи (всего), руб.:  700 000,00)</t>
  </si>
  <si>
    <t>2022.07.15.159-00157</t>
  </si>
  <si>
    <t>22159000663 - Выполнение работ по текущему ремонту стоматологического кабинета поликлиники № 2 (на ст. Валуйки)</t>
  </si>
  <si>
    <t>Закупка: 22159000664 - Обучение по охране труда на 2022 год  (План.платежи (всего), руб.:  3 000,00)</t>
  </si>
  <si>
    <t>2022.07.15.159-00082</t>
  </si>
  <si>
    <t>22159000664 - Обучение по охране труда на 2022 год</t>
  </si>
  <si>
    <t>Закупка: 22159000665 - Закупкауслуг по охране группами быстрого реагирования на 2022г. по адресу:г.Белгород, пр-кт Славы,9  (План.платежи (всего), руб.:  265 021,20)</t>
  </si>
  <si>
    <t>2022.07.15.159-00015</t>
  </si>
  <si>
    <t>22159000665 - Закупкауслуг по охране группами быстрого реагирования на 2022г. по адресу:г.Белгород, пр-кт Славы,9</t>
  </si>
  <si>
    <t>Закупка: 22159000666 - Закупка услуг по охране группами быстрого реагирования на 2022г.по адресу: г.Валуйки, пл.Привокзальная,4  (План.платежи (всего), руб.:  90 121,20)</t>
  </si>
  <si>
    <t>2022.07.15.159-00016</t>
  </si>
  <si>
    <t>22159000666 - Закупка услуг по охране группами быстрого реагирования на 2022г.по адресу: г.Валуйки, пл.Привокзальная,4</t>
  </si>
  <si>
    <t>Закупка: 22159000667 - Обучение по электробезопасности на 2022 год  (План.платежи (всего), руб.:  18 000,00)</t>
  </si>
  <si>
    <t>2022.07.15.159-00084</t>
  </si>
  <si>
    <t>22159000667 - Обучение по электробезопасности на 2022 год</t>
  </si>
  <si>
    <t>Закупка: 22159000668 - Оказание лабораторных услуг Поликлиники № 1, Поликлиники № 2  (цитология, гистология) на 2022 год  (План.платежи (всего), руб.: 1 917 470,00)</t>
  </si>
  <si>
    <t>2022.07.15.159-00041</t>
  </si>
  <si>
    <t>22159000668 - Оказание лабораторных услуг Поликлиники № 1, Поликлиники № 2  (цитология, гистология) на 2022 год</t>
  </si>
  <si>
    <t>2022.07.15.159-00203</t>
  </si>
  <si>
    <t>2022.07.15.159-00204</t>
  </si>
  <si>
    <t>2022.07.15.159-00205</t>
  </si>
  <si>
    <t>2022.07.15.159-00206</t>
  </si>
  <si>
    <t>2022.07.15.159-00364</t>
  </si>
  <si>
    <t>Гистологическое исследование операционного материала, соскобов 1 протокол (случай, 10 блоков)</t>
  </si>
  <si>
    <t>Закупка: 22159000669 - Обучение по тепловым энергоустановкам на 2022 год  (План.платежи (всего), руб.:  7 500,00)</t>
  </si>
  <si>
    <t>2022.07.15.159-00125</t>
  </si>
  <si>
    <t>22159000669 - Обучение по тепловым энергоустановкам на 2022 год</t>
  </si>
  <si>
    <t>Закупка: 22159000671 - Обучение по гражданской обороне на 2022 год  (План.платежи (всего), руб.:  3 000,00)</t>
  </si>
  <si>
    <t>2022.07.15.159-00126</t>
  </si>
  <si>
    <t>22159000671 - Обучение по гражданской обороне на 2022 год</t>
  </si>
  <si>
    <t>Закупка: 22159000672 - Обучение по пожарно-техническому минимуму на 2022 год  (План.платежи (всего), руб.:  4 500,00)</t>
  </si>
  <si>
    <t>2022.07.15.159-00083</t>
  </si>
  <si>
    <t>22159000672 - Обучение по пожарно-техническому минимуму на 2022 год</t>
  </si>
  <si>
    <t>Закупка: 22159000673 - Обучение сотрудников по обслуживанию сосудов работающих под давлением на 2022 год  (План.платежи (всего), руб.:  1 372,00)</t>
  </si>
  <si>
    <t>2022.07.15.159-00081</t>
  </si>
  <si>
    <t>22159000673 - Обучение сотрудников по обслуживанию сосудов работающих под давлением на 2022 год</t>
  </si>
  <si>
    <t>Закупка: 22159000674 - Оказание лабораторных услуг и оформление ЛМК для Поликлиник № 1; № 2; № 3 на 2022 год  (План.платежи (всего), руб.: 1 003 488,00)</t>
  </si>
  <si>
    <t>2022.07.15.159-00221</t>
  </si>
  <si>
    <t>22159000674 - Оказание лабораторных услуг и оформление ЛМК для Поликлиник № 1; № 2; № 3 на 2022 год</t>
  </si>
  <si>
    <t>2022.07.15.159-00222</t>
  </si>
  <si>
    <t>2022.07.15.159-00223</t>
  </si>
  <si>
    <t>2022.07.15.159-00224</t>
  </si>
  <si>
    <t>2022.07.15.159-00225</t>
  </si>
  <si>
    <t>2022.07.15.159-00288</t>
  </si>
  <si>
    <t>2022.07.15.159-00289</t>
  </si>
  <si>
    <t>2022.07.15.159-00290</t>
  </si>
  <si>
    <t>2022.07.15.159-00291</t>
  </si>
  <si>
    <t>2022.07.15.159-00300</t>
  </si>
  <si>
    <t>2022.07.15.159-00301</t>
  </si>
  <si>
    <t>2022.07.15.159-00302</t>
  </si>
  <si>
    <t>Закупка: 22159000675 - Специальная оценка условий труда СОУТ на 2022 год  (План.платежи (всего), руб.:  10 000,00)</t>
  </si>
  <si>
    <t>2022.07.15.159-00365</t>
  </si>
  <si>
    <t>Специальная оценка условий труда СОУТ</t>
  </si>
  <si>
    <t>22159000675 - Специальная оценка условий труда СОУТ на 2022 год</t>
  </si>
  <si>
    <t>Закупка: 22159000676 - Изготовление планов эвакуации  (План.платежи (всего), руб.:  7 500,00)</t>
  </si>
  <si>
    <t>2022.07.15.159-00079</t>
  </si>
  <si>
    <t>22159000676 - Изготовление планов эвакуации</t>
  </si>
  <si>
    <t>Закупка: 22159000677 - Услуги по ТО и ремонту кулеров  (План.платежи (всего), руб.:  49 999,00)</t>
  </si>
  <si>
    <t>2022.07.15.159-00318</t>
  </si>
  <si>
    <t>22159000677 - Услуги по ТО и ремонту кулеров</t>
  </si>
  <si>
    <t>Закупка: 22159000678 - Взнос на капитальный ремонт   (План.платежи (всего), руб.:  30 000,00)</t>
  </si>
  <si>
    <t>2022.07.15.159-00256</t>
  </si>
  <si>
    <t xml:space="preserve">22159000678 - Взнос на капитальный ремонт </t>
  </si>
  <si>
    <t>Закупка: 22159000679 - Закупка услуг по утилизации бытовых отходов класса А на 2022г. по адресу: г.Белгород, пр-кт Славы,9  (План.платежи (всего), руб.:  154 760,00)</t>
  </si>
  <si>
    <t>2022.07.15.159-00008</t>
  </si>
  <si>
    <t>22159000679 - Закупка услуг по утилизации бытовых отходов класса А на 2022г. по адресу: г.Белгород, пр-кт Славы,9</t>
  </si>
  <si>
    <t>Закупка: 22159000681 - Оказание услуг по поверке и калибровке медицинского оборудования на 2022 год  (План.платежи (всего), руб.:  560 000,00)</t>
  </si>
  <si>
    <t>2022.07.15.159-00044</t>
  </si>
  <si>
    <t>22159000681 - Оказание услуг по поверке и калибровке медицинского оборудования на 2022 год</t>
  </si>
  <si>
    <t>2022.07.15.159-00202</t>
  </si>
  <si>
    <t>Закупка: 22159000682 - Производственный контроль рентген кабинетов в 2022 году  (План.платежи (всего), руб.:  116 730,00)</t>
  </si>
  <si>
    <t>2022.07.15.159-00304</t>
  </si>
  <si>
    <t>22159000682 - Производственный контроль рентген кабинетов в 2022 году</t>
  </si>
  <si>
    <t>2022.07.15.159-00305</t>
  </si>
  <si>
    <t>2022.07.15.159-00306</t>
  </si>
  <si>
    <t>2022.07.15.159-00307</t>
  </si>
  <si>
    <t>2022.07.15.159-00308</t>
  </si>
  <si>
    <t>2022.07.15.159-00309</t>
  </si>
  <si>
    <t>2022.07.15.159-00310</t>
  </si>
  <si>
    <t>2022.07.15.159-00311</t>
  </si>
  <si>
    <t>2022.07.15.159-00312</t>
  </si>
  <si>
    <t>2022.07.15.159-00313</t>
  </si>
  <si>
    <t>Закупка: 22159000683 - Оказание полиграфических услуг по изготовлению сувенирной продукции на 2022 год  (План.платежи (всего), руб.:  555 100,00)</t>
  </si>
  <si>
    <t>2022.07.15.159-00349</t>
  </si>
  <si>
    <t>22159000683 - Оказание полиграфических услуг по изготовлению сувенирной продукции на 2022 год</t>
  </si>
  <si>
    <t>2022.07.15.159-00350</t>
  </si>
  <si>
    <t>2022.07.15.159-00351</t>
  </si>
  <si>
    <t>2022.07.15.159-00352</t>
  </si>
  <si>
    <t>2022.07.15.159-00143</t>
  </si>
  <si>
    <t>2022.07.15.159-00152</t>
  </si>
  <si>
    <t>2022.07.15.159-00144</t>
  </si>
  <si>
    <t>2022.07.15.159-00319</t>
  </si>
  <si>
    <t>2022.07.15.159-00324</t>
  </si>
  <si>
    <t>2022.07.15.159-00325</t>
  </si>
  <si>
    <t>2022.07.15.159-00326</t>
  </si>
  <si>
    <t>2022.07.15.159-00320</t>
  </si>
  <si>
    <t>2022.07.15.159-00321</t>
  </si>
  <si>
    <t>2022.07.15.159-00330</t>
  </si>
  <si>
    <t>2022.07.15.159-00322</t>
  </si>
  <si>
    <t>2022.07.15.159-00323</t>
  </si>
  <si>
    <t>2022.07.15.159-00329</t>
  </si>
  <si>
    <t>2022.07.15.159-00327</t>
  </si>
  <si>
    <t>2022.07.15.159-00328</t>
  </si>
  <si>
    <t>2022.07.15.159-00331</t>
  </si>
  <si>
    <t>2022.07.15.159-00332</t>
  </si>
  <si>
    <t>2022.07.15.159-00333</t>
  </si>
  <si>
    <t>2022.07.15.159-00334</t>
  </si>
  <si>
    <t>2022.07.15.159-00353</t>
  </si>
  <si>
    <t>Календарь квартальный на 2022 год постер = 3 рекламных поля (5+0 полноцвет)</t>
  </si>
  <si>
    <t xml:space="preserve">Календарь квартальный, размер 297*840мм, постер + 3 подложки: красочность полноцвет односторонняя печать (4+0), картон 270гр, глянцевая ламинация 1+0. Календарная сетка 3 блока: красочность 5+0 (CMYK+Pantone), бумага мелованная 115гр.Для поздравления партнеров и организаций с которыми сотрудничаем, повышение узнаваемости бренда, реклама учреждения. </t>
  </si>
  <si>
    <t>2022.07.15.159-00154</t>
  </si>
  <si>
    <t>Закупка: 22159000684 - Оказание услуг по изготовлению бланков на медицинское заключение по результатам освидетельствования на 2022 год  (План.платежи (всего), руб.:  332 000,00)</t>
  </si>
  <si>
    <t>2022.07.15.159-00146</t>
  </si>
  <si>
    <t>22159000684 - Оказание услуг по изготовлению бланков на медицинское заключение по результатам освидетельствования на 2022 год</t>
  </si>
  <si>
    <t>2022.07.15.159-00148</t>
  </si>
  <si>
    <t>2022.07.15.159-00354</t>
  </si>
  <si>
    <t>Бланк "медицинское заключение об отсутствии медицинских противопоказаний к исполнению обязанностей частного охранника"</t>
  </si>
  <si>
    <t>Закупка: 22159000685 - Оказание услуг по ремонту и метрологической поверке алкотестеров и измирительных блоков на 2022 год  (План.платежи (всего), руб.:  300 000,00)</t>
  </si>
  <si>
    <t>2022.07.15.159-00048</t>
  </si>
  <si>
    <t>22159000685 - Оказание услуг по ремонту и метрологической поверке алкотестеров и измирительных блоков на 2022 год</t>
  </si>
  <si>
    <t>2022.07.15.159-00187</t>
  </si>
  <si>
    <t>2022.07.15.159-00188</t>
  </si>
  <si>
    <t>Закупка: 22159000686 - Оказание услуг по повышению квалификаций сотрудников в 2022 году  (План.платежи (всего), руб.:  515 000,00)</t>
  </si>
  <si>
    <t>2022.07.15.159-00087</t>
  </si>
  <si>
    <t>Повышение квалификации Рефлексотерапия</t>
  </si>
  <si>
    <t>22159000686 - Оказание услуг по повышению квалификаций сотрудников в 2022 году</t>
  </si>
  <si>
    <t>2022.07.15.159-00096</t>
  </si>
  <si>
    <t>Повышение квалификации Организация эпидемиологического контроля в  ЛПУ</t>
  </si>
  <si>
    <t>2022.07.15.159-00095</t>
  </si>
  <si>
    <t xml:space="preserve">Повышение квалификации Хирургия </t>
  </si>
  <si>
    <t>2022.07.15.159-00089</t>
  </si>
  <si>
    <t>2022.07.15.159-00116</t>
  </si>
  <si>
    <t>Повышение квалификации Рентгенология м/с</t>
  </si>
  <si>
    <t>2022.07.15.159-00104</t>
  </si>
  <si>
    <t>2022.07.15.159-00123</t>
  </si>
  <si>
    <t>2022.07.15.159-00111</t>
  </si>
  <si>
    <t>Повышение квалификации Организация здравоохранения о бщественного здоровье</t>
  </si>
  <si>
    <t>2022.07.15.159-00090</t>
  </si>
  <si>
    <t>2022.07.15.159-00114</t>
  </si>
  <si>
    <t>Повышение квалификации Проведение предрейсовых предсменных и послерейсовых медицинских осмотров водителей транспортных средств</t>
  </si>
  <si>
    <t>2022.07.15.159-00086</t>
  </si>
  <si>
    <t>2022.07.15.159-00100</t>
  </si>
  <si>
    <t>2022.07.15.159-00107</t>
  </si>
  <si>
    <t>2022.07.15.159-00101</t>
  </si>
  <si>
    <t>2022.07.15.159-00109</t>
  </si>
  <si>
    <t>2022.07.15.159-00085</t>
  </si>
  <si>
    <t>2022.07.15.159-00093</t>
  </si>
  <si>
    <t>Повышение квалификации Современные аспекты ортопедической помощи населению</t>
  </si>
  <si>
    <t>2022.07.15.159-00103</t>
  </si>
  <si>
    <t>Повышение квалификации Эндоскопия</t>
  </si>
  <si>
    <t>2022.07.15.159-00121</t>
  </si>
  <si>
    <t>Повышение квалификации Сестринское дело в педиатрии</t>
  </si>
  <si>
    <t>2022.07.15.159-00112</t>
  </si>
  <si>
    <t>2022.07.15.159-00377</t>
  </si>
  <si>
    <t>Повышение квалификации Професиональная патология</t>
  </si>
  <si>
    <t>2022.07.15.159-00117</t>
  </si>
  <si>
    <t>2022.07.15.159-00098</t>
  </si>
  <si>
    <t>Повышение квалификации Организация здравоохранения и общественного здоровья</t>
  </si>
  <si>
    <t>2022.07.15.159-00122</t>
  </si>
  <si>
    <t>Повышение квалификации Охрана здоровья работников промышленных и других предприятий</t>
  </si>
  <si>
    <t>2022.07.15.159-00113</t>
  </si>
  <si>
    <t>2022.07.15.159-00106</t>
  </si>
  <si>
    <t>2022.07.15.159-00102</t>
  </si>
  <si>
    <t>Повышение квалификации Стоматология терапевтическая</t>
  </si>
  <si>
    <t>2022.07.15.159-00118</t>
  </si>
  <si>
    <t>2022.07.15.159-00099</t>
  </si>
  <si>
    <t xml:space="preserve">Повышение квалификации Терапия </t>
  </si>
  <si>
    <t>2022.07.15.159-00091</t>
  </si>
  <si>
    <t>Повышение квалификации Ультразвуковая диагностика врач</t>
  </si>
  <si>
    <t>2022.07.15.159-00115</t>
  </si>
  <si>
    <t>Повышение квалификации Онкология</t>
  </si>
  <si>
    <t>Закупка: 22159000689 - Праздничное оформление фасада здания поликлиники №1 (на ст. Белгород)  (План.платежи (всего), руб.:  15 000,00)</t>
  </si>
  <si>
    <t>2022.07.15.159-00020</t>
  </si>
  <si>
    <t>22159000689 - Праздничное оформление фасада здания поликлиники №1 (на ст. Белгород)</t>
  </si>
  <si>
    <t>2022.07.15.159-00210</t>
  </si>
  <si>
    <t>2022.07.15.159-00211</t>
  </si>
  <si>
    <t>2022.07.15.159-00212</t>
  </si>
  <si>
    <t>Закупка: 22159000690 - Оказание услуг по ТО и ремонту кондиционеров и систем вентиляции на 2022 год  (План.платежи (всего), руб.:  312 196,50)</t>
  </si>
  <si>
    <t>2022.07.15.159-00013</t>
  </si>
  <si>
    <t>22159000690 - Оказание услуг по ТО и ремонту кондиционеров и систем вентиляции на 2022 год</t>
  </si>
  <si>
    <t>Закупка: 22159000691 - Услуги по вывозу жидких бытовых отходов с территории круглосуточного стационара  (План.платежи (всего), руб.:  368 000,00)</t>
  </si>
  <si>
    <t>2022.07.15.159-00014</t>
  </si>
  <si>
    <t>22159000691 - Услуги по вывозу жидких бытовых отходов с территории круглосуточного стационара</t>
  </si>
  <si>
    <t>Закупка: 22159000694 - Услуги мобильной связи на 2022 год  (План.платежи (всего), руб.:  120 000,00)</t>
  </si>
  <si>
    <t>2022.07.15.159-00017</t>
  </si>
  <si>
    <t>22159000694 - Услуги мобильной связи на 2022 год</t>
  </si>
  <si>
    <t>Закупка: 22159000695 - Услуги ОСАГО автотранспорта на 2022 год  (План.платежи (всего), руб.:  77 701,00)</t>
  </si>
  <si>
    <t>2022.07.15.159-00018</t>
  </si>
  <si>
    <t>22159000695 - Услуги ОСАГО автотранспорта на 2022 год</t>
  </si>
  <si>
    <t>Закупка: 22159000696 - Услуги по ежегодному техническому осмотру автотранспорта на 2022 год  (План.платежи (всего), руб.:  6 500,00)</t>
  </si>
  <si>
    <t>2022.07.15.159-00021</t>
  </si>
  <si>
    <t>22159000696 - Услуги по ежегодному техническому осмотру автотранспорта на 2022 год</t>
  </si>
  <si>
    <t>Закупка: 22159000697 - Услуги по техническому обслуживанию и ремонту автотранспорта на 2022 год  (План.платежи (всего), руб.:  845 000,00)</t>
  </si>
  <si>
    <t>2022.07.15.159-00022</t>
  </si>
  <si>
    <t>22159000697 - Услуги по техническому обслуживанию и ремонту автотранспорта на 2022 год</t>
  </si>
  <si>
    <t>Закупка: 22159000699 - Услуги по шиномонтажу на 2022 год  (План.платежи (всего), руб.:  27 300,00)</t>
  </si>
  <si>
    <t>2022.07.15.159-00024</t>
  </si>
  <si>
    <t>22159000699 - Услуги по шиномонтажу на 2022 год</t>
  </si>
  <si>
    <t>Закупка: 22159000701 - Страхование недвижимого имущества на 2022 год  (План.платежи (всего), руб.:  93 055,15)</t>
  </si>
  <si>
    <t>2022.07.15.159-00253</t>
  </si>
  <si>
    <t>22159000701 - Страхование недвижимого имущества на 2022 год</t>
  </si>
  <si>
    <t>Закупка: 22159000702 - Услуги доступа в интернет поликлиники № 3  (План.платежи (всего), руб.:  100 000,00)</t>
  </si>
  <si>
    <t>2022.07.15.159-00026</t>
  </si>
  <si>
    <t>22159000702 - Услуги доступа в интернет поликлиники № 3</t>
  </si>
  <si>
    <t>Закупка: 22159000703 - Оказание услуг по сервисному обслуживанию АСПО в 2022 году  (План.платежи (всего), руб.:  890 000,00)</t>
  </si>
  <si>
    <t>2022.07.15.159-00080</t>
  </si>
  <si>
    <t>22159000703 - Оказание услуг по сервисному обслуживанию АСПО в 2022 году</t>
  </si>
  <si>
    <t>Закупка: 22159000704 - Услуги городской телефонной связи + интернет (РТС)  (План.платежи (всего), руб.:  195 040,00)</t>
  </si>
  <si>
    <t>2022.07.15.159-00027</t>
  </si>
  <si>
    <t>22159000704 - Услуги городской телефонной связи + интернет (РТС)</t>
  </si>
  <si>
    <t>Закупка: 22159000705 - Техническое обслуживание инженерного оборудования, благоустройство и обеспечение санитарного состояние придомовой территории  нежилого помещения на 2022 год  (План.платежи (всего), руб.:  49 200,00)</t>
  </si>
  <si>
    <t>2022.07.15.159-00028</t>
  </si>
  <si>
    <t>22159000705 - Техническое обслуживание инженерного оборудования, благоустройство и обеспечение санитарного состояние придомовой территории  нежилого помещения на 2022 год</t>
  </si>
  <si>
    <t>Закупка: 22159000706 - Техническое обслуживание приборов учета тепловой энергии  (План.платежи (всего), руб.:  144 000,00)</t>
  </si>
  <si>
    <t>2022.07.15.159-00032</t>
  </si>
  <si>
    <t>22159000706 - Техническое обслуживание приборов учета тепловой энергии</t>
  </si>
  <si>
    <t>Закупка: 22159000707 - Услуги железнодорожной связи (РЦС)  (План.платежи (всего), руб.:  292 000,00)</t>
  </si>
  <si>
    <t>2022.07.15.159-00031</t>
  </si>
  <si>
    <t>22159000707 - Услуги железнодорожной связи (РЦС)</t>
  </si>
  <si>
    <t>Закупка: 22159000708 - Услуги городской телефонной связи (Ростелеком)  (План.платежи (всего), руб.:  430 000,00)</t>
  </si>
  <si>
    <t>2022.07.15.159-00033</t>
  </si>
  <si>
    <t>22159000708 - Услуги городской телефонной связи (Ростелеком)</t>
  </si>
  <si>
    <t>Закупка: 22159000709 - Вывоз и утилизация медицинских отходов класса Б и В Поликлиники № 1 (Белгород)  (План.платежи (всего), руб.:  102 000,00)</t>
  </si>
  <si>
    <t>2022.07.15.159-00163</t>
  </si>
  <si>
    <t>22159000709 - Вывоз и утилизация медицинских отходов класса Б и В Поликлиники № 1 (Белгород)</t>
  </si>
  <si>
    <t>Закупка: 22159000710 - Услуги по вывозу и утилизации ртутьсодержащих отходов на 2022 год  (План.платежи (всего), руб.:  49 000,00)</t>
  </si>
  <si>
    <t>2022.07.15.159-00366</t>
  </si>
  <si>
    <t>Утилизация ртутьсодержащих отходов</t>
  </si>
  <si>
    <t>22159000710 - Услуги по вывозу и утилизации ртутьсодержащих отходов на 2022 год</t>
  </si>
  <si>
    <t>Закупка: 22159000711 - Вывоз и утилизация медицинских отходов класса Б и В Поликлиники № 3 (Старый Оскол)  (План.платежи (всего), руб.:  58 200,00)</t>
  </si>
  <si>
    <t>2022.07.15.159-00268</t>
  </si>
  <si>
    <t>22159000711 - Вывоз и утилизация медицинских отходов класса Б и В Поликлиники № 3 (Старый Оскол)</t>
  </si>
  <si>
    <t>Закупка: 22159000712 - Вывоз и утилизация медицинских отходов класса Б и В Поликлиники № 2 (Валуйки)  (План.платежи (всего), руб.:  115 740,00)</t>
  </si>
  <si>
    <t>2022.07.15.159-00267</t>
  </si>
  <si>
    <t>22159000712 - Вывоз и утилизация медицинских отходов класса Б и В Поликлиники № 2 (Валуйки)</t>
  </si>
  <si>
    <t>Закупка: 22159000713 - Техническое обслуживание электроустановок поликлиники № 3 (на ст. Старый Оскол) на 2022 год  (План.платежи (всего), руб.:  480 000,00)</t>
  </si>
  <si>
    <t>2022.07.15.159-00209</t>
  </si>
  <si>
    <t>22159000713 - Техническое обслуживание электроустановок поликлиники № 3 (на ст. Старый Оскол) на 2022 год</t>
  </si>
  <si>
    <t>Закупка: 22159000714 - Проведение кадастровых работ и технической инвентаризации  (План.платежи (всего), руб.:  49 000,00)</t>
  </si>
  <si>
    <t>2022.07.15.159-00207</t>
  </si>
  <si>
    <t>22159000714 - Проведение кадастровых работ и технической инвентаризации</t>
  </si>
  <si>
    <t>Закупка: 22159000715 - Услуги Call-Центр , предоставление номера 8-800, CRM  (План.платежи (всего), руб.:  90 000,00)</t>
  </si>
  <si>
    <t>2022.07.15.159-00166</t>
  </si>
  <si>
    <t>22159000715 - Услуги Call-Центр , предоставление номера 8-800, CRM</t>
  </si>
  <si>
    <t>Закупка: 22159000728 - Услуги повывозу и утилизации бытовыхотходовкласса А на 2022г. по адресу: Белгородская обл.г.Валуйки, пл.Привокзальная,4  (План.платежи (всего), руб.:  55 121,04)</t>
  </si>
  <si>
    <t>2022.07.15.159-00254</t>
  </si>
  <si>
    <t>22159000728 - Услуги повывозу и утилизации бытовыхотходовкласса А на 2022г. по адресу: Белгородская обл.г.Валуйки, пл.Привокзальная,4</t>
  </si>
  <si>
    <t>Закупка: 22159000729 - Услуги по вывозу и утилизации бытовыхотходовкласса А на 2022г. по адресу: Белгородская обл.г.Старый Оскол, ул.Березовая,1а  (План.платежи (всего), руб.:  79 619,28)</t>
  </si>
  <si>
    <t>2022.07.15.159-00255</t>
  </si>
  <si>
    <t>22159000729 - Услуги по вывозу и утилизации бытовыхотходовкласса А на 2022г. по адресу: Белгородская обл.г.Старый Оскол, ул.Березовая,1а</t>
  </si>
  <si>
    <t>Закупка: 22159000731 - Сопровождение медицинской информационной системы ТМ МИС   (План.платежи (всего), руб.:  450 000,00)</t>
  </si>
  <si>
    <t>2022.07.15.159-00059</t>
  </si>
  <si>
    <t xml:space="preserve">22159000731 - Сопровождение медицинской информационной системы ТМ МИС </t>
  </si>
  <si>
    <t>Закупка: 22159000733 - Услуги хостинга  (План.платежи (всего), руб.:  15 000,00)</t>
  </si>
  <si>
    <t>2022.07.15.159-00072</t>
  </si>
  <si>
    <t>22159000733 - Услуги хостинга</t>
  </si>
  <si>
    <t>Закупка: 22159000734 - Доступ к правовой системе Консультант +  (План.платежи (всего), руб.:  95 000,00)</t>
  </si>
  <si>
    <t>2022.07.15.159-00229</t>
  </si>
  <si>
    <t>22159000734 - Доступ к правовой системе Консультант +</t>
  </si>
  <si>
    <t>Закупка: 22159000735 - Сопровождение 1С Бухгалтерия, Камин.  (План.платежи (всего), руб.:  72 000,00)</t>
  </si>
  <si>
    <t>2022.07.15.159-00066</t>
  </si>
  <si>
    <t>22159000735 - Сопровождение 1С Бухгалтерия, Камин.</t>
  </si>
  <si>
    <t>Закупка: 22159000736 - Доступ к программному обеспечению "Аналитфармация"  (План.платежи (всего), руб.:  10 800,00)</t>
  </si>
  <si>
    <t>2022.07.15.159-00055</t>
  </si>
  <si>
    <t>22159000736 - Доступ к программному обеспечению "Аналитфармация"</t>
  </si>
  <si>
    <t>Закупка: 22159000737 - Предоставление доступа к программе поиска торгов на всех площадках "Tenderland"  (План.платежи (всего), руб.:  30 000,00)</t>
  </si>
  <si>
    <t>2022.07.15.159-00058</t>
  </si>
  <si>
    <t>22159000737 - Предоставление доступа к программе поиска торгов на всех площадках "Tenderland"</t>
  </si>
  <si>
    <t>Закупка: 22159000754 - Оказание услуг дератизации, дезинсекции и дезинфекции в 2022 год  (План.платежи (всего), руб.:  71 467,00)</t>
  </si>
  <si>
    <t>2022.07.15.159-00045</t>
  </si>
  <si>
    <t>22159000754 - Оказание услуг дератизации, дезинсекции и дезинфекции в 2022 год</t>
  </si>
  <si>
    <t>2022.07.15.159-00260</t>
  </si>
  <si>
    <t>Закупка: 22159000755 - Поставка медицинской бланочной продукции на 2022 год  (План.платежи (всего), руб.:  550 000,00)</t>
  </si>
  <si>
    <t>2022.07.15.159-00145</t>
  </si>
  <si>
    <t>Медицинская бланочная продукция на 2022 год</t>
  </si>
  <si>
    <t xml:space="preserve">Печатная  продукция  для ведения статистической отчетности на 2022 год для 3-х учреждений: 308000, г. Белгород, проспект Славы, дом 9;_x000D_
- 309508, г. Старый Оскол, ул. Берёзовая, д. 1а;_x000D_
- 309991, г. Валуйки, Привокзальная пл., д. 4._x000D_
</t>
  </si>
  <si>
    <t>22159000755 - Поставка медицинской бланочной продукции на 2022 год</t>
  </si>
  <si>
    <t>Закупка: 22159000756 - Поставка электронных изданий на 2022 год  (План.платежи (всего), руб.:  92 000,00)</t>
  </si>
  <si>
    <t>2022.07.15.159-00150</t>
  </si>
  <si>
    <t>22159000756 - Поставка электронных изданий на 2022 год</t>
  </si>
  <si>
    <t>Закупка: 22159000757 - Поставка поздравительных и юбилейных адресов для сотрудников и руководителей организации на 2022 год  (План.платежи (всего), руб.:  35 900,00)</t>
  </si>
  <si>
    <t>2022.07.15.159-00314</t>
  </si>
  <si>
    <t>22159000757 - Поставка поздравительных и юбилейных адресов для сотрудников и руководителей организации на 2022 год</t>
  </si>
  <si>
    <t>2022.07.15.159-00315</t>
  </si>
  <si>
    <t>2022.07.15.159-00316</t>
  </si>
  <si>
    <t>2022.07.15.159-00317</t>
  </si>
  <si>
    <t>Закупка: 22159000758 - Проведение работ, оказание услуг по санитарно- эпидемиологической экспертизе на 2022 год  (План.платежи (всего), руб.:  320 000,00)</t>
  </si>
  <si>
    <t>2022.07.15.159-00046</t>
  </si>
  <si>
    <t>22159000758 - Проведение работ, оказание услуг по санитарно- эпидемиологической экспертизе на 2022 год</t>
  </si>
  <si>
    <t>Закупка: 22159000761 - Оказание лабораторных услуг по дозиметрическому контролю на 2022 год  (План.платежи (всего), руб.:  40 236,00)</t>
  </si>
  <si>
    <t>2022.07.15.159-00053</t>
  </si>
  <si>
    <t>22159000761 - Оказание лабораторных услуг по дозиметрическому контролю на 2022 год</t>
  </si>
  <si>
    <t>2022.07.15.159-00218</t>
  </si>
  <si>
    <t>Закупка: 22159000762 - Оказание лабораторных услуг (антитела к гепатиту, пцр ковид) на 2022 год  (План.платежи (всего), руб.: 1 132 250,00)</t>
  </si>
  <si>
    <t>2022.07.15.159-00261</t>
  </si>
  <si>
    <t>Выявление антител к вирусу гепатита С методом ИФА</t>
  </si>
  <si>
    <t>22159000762 - Оказание лабораторных услуг (антитела к гепатиту, пцр ковид) на 2022 год</t>
  </si>
  <si>
    <t>2022.07.15.159-00269</t>
  </si>
  <si>
    <t>Выявление HBS Ag методом ИФА</t>
  </si>
  <si>
    <t>2022.07.15.159-00374</t>
  </si>
  <si>
    <t>Выявление A-HCV-спектр GM методом ИФА</t>
  </si>
  <si>
    <t>2022.07.15.159-00375</t>
  </si>
  <si>
    <t>Определение HBS Ag подтверждающего</t>
  </si>
  <si>
    <t>2022.07.15.159-00376</t>
  </si>
  <si>
    <t>Выявление РНК коронавируса COVID-2019 методом ПЦР</t>
  </si>
  <si>
    <t>Закупка: 22159000764 - Закупка услуг интернет продвижения в 2022 году  (План.платежи (всего), руб.:  240 000,00)</t>
  </si>
  <si>
    <t>2022.07.15.159-00134</t>
  </si>
  <si>
    <t>ZOON Белгород+ Старый Оскол. Интернет сервис по продвижению учреждения</t>
  </si>
  <si>
    <t>22159000764 - Закупка услуг интернет продвижения в 2022 году</t>
  </si>
  <si>
    <t>Закупка: 22159000769 - Поставка детских новогодних подарков на 2022 год  (План.платежи (всего), руб.:  349 860,00)</t>
  </si>
  <si>
    <t>2022.07.15.159-00151</t>
  </si>
  <si>
    <t>22159000769 - Поставка детских новогодних подарков на 2022 год</t>
  </si>
  <si>
    <t>Закупка: 22159000770 - Поставка новогодней сувенирной продукции для организаций на 2022 год  (План.платежи (всего), руб.:  250 000,00)</t>
  </si>
  <si>
    <t>2022.07.15.159-00149</t>
  </si>
  <si>
    <t>22159000770 - Поставка новогодней сувенирной продукции для организаций на 2022 год</t>
  </si>
  <si>
    <t>Закупка: 22159000772 - Оказание услуг по продвижению сайта в 2022 году  (План.платежи (всего), руб.:  240 000,00)</t>
  </si>
  <si>
    <t>2022.07.15.159-00135</t>
  </si>
  <si>
    <t>SEO продвижение</t>
  </si>
  <si>
    <t>22159000772 - Оказание услуг по продвижению сайта в 2022 году</t>
  </si>
  <si>
    <t>Закупка: 22159000773 - Поставка сувенирной продукции для сотрудничества с организациями на 2022 год  (План.платежи (всего), руб.:  170 000,00)</t>
  </si>
  <si>
    <t>2022.07.15.159-00164</t>
  </si>
  <si>
    <t>22159000773 - Поставка сувенирной продукции для сотрудничества с организациями на 2022 год</t>
  </si>
  <si>
    <t>Закупка: 22159000774 - Оказание рекламных услуг в социальных сетях на 2022 год  (План.платежи (всего), руб.:  20 000,00)</t>
  </si>
  <si>
    <t>2022.07.15.159-00141</t>
  </si>
  <si>
    <t>22159000774 - Оказание рекламных услуг в социальных сетях на 2022 год</t>
  </si>
  <si>
    <t>Закупка: 22159000775 - Оказание услуг публикации в СМИ в 2022 году  (План.платежи (всего), руб.:  100 000,00)</t>
  </si>
  <si>
    <t>2022.07.15.159-00131</t>
  </si>
  <si>
    <t>22159000775 - Оказание услуг публикации в СМИ в 2022 году</t>
  </si>
  <si>
    <t>Закупка: 22159000777 - Закупка сувенирной продукции в 2022 году  (План.платежи (всего), руб.:  130 000,00)</t>
  </si>
  <si>
    <t>2022.07.15.159-00147</t>
  </si>
  <si>
    <t>22159000777 - Закупка сувенирной продукции в 2022 году</t>
  </si>
  <si>
    <t>Закупка: 22159000778 - Оказание рекламных услуг в радиоэфире в 2022 году  (План.платежи (всего), руб.:  120 000,00)</t>
  </si>
  <si>
    <t>2022.07.15.159-00132</t>
  </si>
  <si>
    <t>22159000778 - Оказание рекламных услуг в радиоэфире в 2022 году</t>
  </si>
  <si>
    <t>Закупка: 22159000780 - Оказание услуг по замене фискального накопителя в 2022 году  (План.платежи (всего), руб.:  25 000,00)</t>
  </si>
  <si>
    <t>2022.07.15.159-00127</t>
  </si>
  <si>
    <t>22159000780 - Оказание услуг по замене фискального накопителя в 2022 году</t>
  </si>
  <si>
    <t>Подкатегория:   (План.платежи (всего), руб.: 1 649 406,00)</t>
  </si>
  <si>
    <t>Закупка: 22159000014 - Поставка дезинфицирующих средств на 2022 год  (План.платежи (всего), руб.: 1 305 330,00)</t>
  </si>
  <si>
    <t>2022.12.15.159-00001</t>
  </si>
  <si>
    <t>22159000014 - Поставка дезинфицирующих средств на 2022 год</t>
  </si>
  <si>
    <t>2022.12.15.159-00002</t>
  </si>
  <si>
    <t>2022.12.15.159-00003</t>
  </si>
  <si>
    <t>2022.12.15.159-00004</t>
  </si>
  <si>
    <t>2022.12.15.159-00005</t>
  </si>
  <si>
    <t>2022.12.15.159-00006</t>
  </si>
  <si>
    <t>2022.12.15.159-00007</t>
  </si>
  <si>
    <t>2022.12.15.159-00008</t>
  </si>
  <si>
    <t>2022.12.15.159-00009</t>
  </si>
  <si>
    <t>2022.12.15.159-00010</t>
  </si>
  <si>
    <t>2022.12.15.159-00011</t>
  </si>
  <si>
    <t>2022.12.15.159-00012</t>
  </si>
  <si>
    <t>2022.12.15.159-00014</t>
  </si>
  <si>
    <t>крем упак 200мл №1</t>
  </si>
  <si>
    <t>Крем-бальзам Ника восстанавливающий упак 200мл №1</t>
  </si>
  <si>
    <t>2022.12.15.159-00038</t>
  </si>
  <si>
    <t>Закупка: 22159000015 - Поставка моющих и чистящих средств на 2022 год  (План.платежи (всего), руб.:  335 332,00)</t>
  </si>
  <si>
    <t>2022.12.15.159-00015</t>
  </si>
  <si>
    <t>2022.12.15.159-00016</t>
  </si>
  <si>
    <t>2022.12.15.159-00017</t>
  </si>
  <si>
    <t>2022.12.15.159-00019</t>
  </si>
  <si>
    <t>2022.12.15.159-00021</t>
  </si>
  <si>
    <t>2022.12.15.159-00022</t>
  </si>
  <si>
    <t>2022.12.15.159-00023</t>
  </si>
  <si>
    <t>2022.12.15.159-00024</t>
  </si>
  <si>
    <t>2022.12.15.159-00025</t>
  </si>
  <si>
    <t>2022.12.15.159-00026</t>
  </si>
  <si>
    <t>2022.12.15.159-00027</t>
  </si>
  <si>
    <t>2022.12.15.159-00028</t>
  </si>
  <si>
    <t>2022.12.15.159-00029</t>
  </si>
  <si>
    <t>2022.12.15.159-00030</t>
  </si>
  <si>
    <t>2022.12.15.159-00031</t>
  </si>
  <si>
    <t>2022.12.15.159-00036</t>
  </si>
  <si>
    <t>2022.12.15.159-00037</t>
  </si>
  <si>
    <t>Закупка: 22159000753 - Поставка химических реактивов и расходного материала на 1-ое полугодие 2022 года  (План.платежи (всего), руб.:  8 744,00)</t>
  </si>
  <si>
    <t>2022.12.15.159-00039</t>
  </si>
  <si>
    <t>2022.12.15.159-00034</t>
  </si>
  <si>
    <t>Закупка: 22159000016 - Закупка расходных строительных материалов на 2022 год  (План.платежи (всего), руб.:  12 200,00)</t>
  </si>
  <si>
    <t>2022.15.15.159-00010</t>
  </si>
  <si>
    <t>22159000016 - Закупка расходных строительных материалов на 2022 год</t>
  </si>
  <si>
    <t>2022.15.15.159-00011</t>
  </si>
  <si>
    <t>2022.15.15.159-00012</t>
  </si>
  <si>
    <t>2022.15.15.159-00013</t>
  </si>
  <si>
    <t>2022.15.15.159-00014</t>
  </si>
  <si>
    <t>2022.15.15.159-00072</t>
  </si>
  <si>
    <t>2022.15.15.159-00073</t>
  </si>
  <si>
    <t>2022.15.15.159-00074</t>
  </si>
  <si>
    <t>2022.15.15.159-00075</t>
  </si>
  <si>
    <t>2022.15.15.159-00077</t>
  </si>
  <si>
    <t>2022.15.15.159-00081</t>
  </si>
  <si>
    <t>2022.15.15.159-00087</t>
  </si>
  <si>
    <t>2022.15.15.159-00089</t>
  </si>
  <si>
    <t>Закупка: 22159000026 - Закупка сантехнических строительных материалов на 2022 год  (План.платежи (всего), руб.:  2 400,00)</t>
  </si>
  <si>
    <t>2022.15.15.159-00015</t>
  </si>
  <si>
    <t>22159000026 - Закупка сантехнических строительных материалов на 2022 год</t>
  </si>
  <si>
    <t>2022.15.15.159-00016</t>
  </si>
  <si>
    <t>2022.15.15.159-00017</t>
  </si>
  <si>
    <t>2022.15.15.159-00018</t>
  </si>
  <si>
    <t>2022.15.15.159-00019</t>
  </si>
  <si>
    <t>2022.15.15.159-00020</t>
  </si>
  <si>
    <t>2022.15.15.159-00021</t>
  </si>
  <si>
    <t>2022.15.15.159-00022</t>
  </si>
  <si>
    <t>Закупка: 22159000027 - Закупка электротехнических строительных материалов на 2022 год  (План.платежи (всего), руб.:  49 655,00)</t>
  </si>
  <si>
    <t>2022.15.15.159-00076</t>
  </si>
  <si>
    <t>22159000027 - Закупка электротехнических строительных материалов на 2022 год</t>
  </si>
  <si>
    <t>2022.15.15.159-00078</t>
  </si>
  <si>
    <t>2022.15.15.159-00079</t>
  </si>
  <si>
    <t>2022.15.15.159-00080</t>
  </si>
  <si>
    <t>2022.15.15.159-00082</t>
  </si>
  <si>
    <t>2022.15.15.159-00083</t>
  </si>
  <si>
    <t>2022.15.15.159-00084</t>
  </si>
  <si>
    <t>2022.15.15.159-00085</t>
  </si>
  <si>
    <t>2022.15.15.159-00086</t>
  </si>
  <si>
    <t>2022.15.15.159-00088</t>
  </si>
  <si>
    <t>Закупка: 22159000028 - Закупка лакокрасочных и сопутствующих строительных материалов на 2022 год  (План.платежи (всего), руб.:  67 445,00)</t>
  </si>
  <si>
    <t>2022.15.15.159-00040</t>
  </si>
  <si>
    <t>22159000028 - Закупка лакокрасочных и сопутствующих строительных материалов на 2022 год</t>
  </si>
  <si>
    <t>2022.15.15.159-00041</t>
  </si>
  <si>
    <t>2022.15.15.159-00042</t>
  </si>
  <si>
    <t>2022.15.15.159-00043</t>
  </si>
  <si>
    <t>2022.15.15.159-00044</t>
  </si>
  <si>
    <t>2022.15.15.159-00046</t>
  </si>
  <si>
    <t>2022.15.15.159-00047</t>
  </si>
  <si>
    <t>2022.15.15.159-00048</t>
  </si>
  <si>
    <t>2022.15.15.159-00049</t>
  </si>
  <si>
    <t>2022.15.15.159-00050</t>
  </si>
  <si>
    <t>2022.15.15.159-00051</t>
  </si>
  <si>
    <t>2022.15.15.159-00052</t>
  </si>
  <si>
    <t>2022.15.15.159-00053</t>
  </si>
  <si>
    <t>2022.15.15.159-00054</t>
  </si>
  <si>
    <t>2022.15.15.159-00055</t>
  </si>
  <si>
    <t>2022.15.15.159-00056</t>
  </si>
  <si>
    <t>2022.15.15.159-00057</t>
  </si>
  <si>
    <t>2022.15.15.159-00058</t>
  </si>
  <si>
    <t>2022.15.15.159-00059</t>
  </si>
  <si>
    <t>2022.15.15.159-00060</t>
  </si>
  <si>
    <t>2022.15.15.159-00061</t>
  </si>
  <si>
    <t>2022.15.15.159-00062</t>
  </si>
  <si>
    <t>2022.15.15.159-00063</t>
  </si>
  <si>
    <t>2022.15.15.159-00066</t>
  </si>
  <si>
    <t>2022.15.15.159-00067</t>
  </si>
  <si>
    <t>2022.15.15.159-00068</t>
  </si>
  <si>
    <t>2022.15.15.159-00069</t>
  </si>
  <si>
    <t>2022.15.15.159-00070</t>
  </si>
  <si>
    <t>2022.15.15.159-00071</t>
  </si>
  <si>
    <t>2022.15.15.159-00064</t>
  </si>
  <si>
    <t>Подкатегория:   (План.платежи (всего), руб.: 10 612 633,06)</t>
  </si>
  <si>
    <t>Закупка: 22159000051 - Закупка тепловой энергии для нужд поликлиники № 1 (на ст. Белгород)  (План.платежи (всего), руб.:  932 800,00)</t>
  </si>
  <si>
    <t>2022.11.15.159-00001</t>
  </si>
  <si>
    <t>22159000051 - Закупка тепловой энергии для нужд поликлиники № 1 (на ст. Белгород)</t>
  </si>
  <si>
    <t>Закупка: 22159000052 - Закупка тепловой энергии для нужд поликлиники №3 (на ст. Старый Оскол)  (План.платежи (всего), руб.: 2 332 000,00)</t>
  </si>
  <si>
    <t>2022.11.15.159-00002</t>
  </si>
  <si>
    <t>22159000052 - Закупка тепловой энергии для нужд поликлиники №3 (на ст. Старый Оскол)</t>
  </si>
  <si>
    <t>Закупка: 22159000053 - Закупка электроэнергии для нуждполиклиники №1 (на ст. Белгород)  (План.платежи (всего), руб.: 1 144 800,00)</t>
  </si>
  <si>
    <t>2022.11.15.159-00003</t>
  </si>
  <si>
    <t>22159000053 - Закупка электроэнергии для нуждполиклиники №1 (на ст. Белгород)</t>
  </si>
  <si>
    <t>Закупка: 22159000054 - Закупка холодного водоснабжения для нужд поликлиники №1 (наст.Белгород)  (План.платежи (всего), руб.:  349 800,00)</t>
  </si>
  <si>
    <t>2022.11.15.159-00004</t>
  </si>
  <si>
    <t>22159000054 - Закупка холодного водоснабжения для нужд поликлиники №1 (наст.Белгород)</t>
  </si>
  <si>
    <t>Закупка: 22159000055 - Закупка электроэнергиидля нужд поликлиники №3 (наст.Старый Оскол)  (План.платежи (всего), руб.:  689 000,00)</t>
  </si>
  <si>
    <t>2022.11.15.159-00005</t>
  </si>
  <si>
    <t>22159000055 - Закупка электроэнергиидля нужд поликлиники №3 (наст.Старый Оскол)</t>
  </si>
  <si>
    <t>Закупка: 22159000057 - Закупка холодного водоснабжения для нужд поликлиники №3(наст.Старый Оскол)  (План.платежи (всего), руб.:  212 000,00)</t>
  </si>
  <si>
    <t>2022.11.15.159-00006</t>
  </si>
  <si>
    <t>22159000057 - Закупка холодного водоснабжения для нужд поликлиники №3(наст.Старый Оскол)</t>
  </si>
  <si>
    <t>Закупка: 22159000058 - Закупка тепловой энергии для нужд поликлиники №2 (на ст.Валуйки)  (План.платежи (всего), руб.:  763 200,00)</t>
  </si>
  <si>
    <t>2022.11.15.159-00007</t>
  </si>
  <si>
    <t>22159000058 - Закупка тепловой энергии для нужд поликлиники №2 (на ст.Валуйки)</t>
  </si>
  <si>
    <t>Закупка: 22159000059 - Закупка электроэнергии для нужд поликлиники №2( на ст.Валуйки)  (План.платежи (всего), руб.:  646 600,00)</t>
  </si>
  <si>
    <t>2022.11.15.159-00008</t>
  </si>
  <si>
    <t>22159000059 - Закупка электроэнергии для нужд поликлиники №2( на ст.Валуйки)</t>
  </si>
  <si>
    <t>Закупка: 22159000060 - Закупка холодного водоснабжения для нужд поликлиники №2 (наст.Валуйки)  (План.платежи (всего), руб.:  90 100,00)</t>
  </si>
  <si>
    <t>2022.11.15.159-00009</t>
  </si>
  <si>
    <t>22159000060 - Закупка холодного водоснабжения для нужд поликлиники №2 (наст.Валуйки)</t>
  </si>
  <si>
    <t>Закупка: 22159000061 - Закупка тепловой энергии для нужд поликлиники №1 (г.Белгород урочище Липки)  (План.платежи (всего), руб.:  744 033,06)</t>
  </si>
  <si>
    <t>2022.11.15.159-00010</t>
  </si>
  <si>
    <t>22159000061 - Закупка тепловой энергии для нужд поликлиники №1 (г.Белгород урочище Липки)</t>
  </si>
  <si>
    <t>Закупка: 22159000062 - Закупка электроэнергии  для нужд поликлиники №1 (г.Белгород, урочище Липки)  (План.платежи (всего), руб.: 1 378 000,00)</t>
  </si>
  <si>
    <t>2022.11.15.159-00011</t>
  </si>
  <si>
    <t>22159000062 - Закупка электроэнергии  для нужд поликлиники №1 (г.Белгород, урочище Липки)</t>
  </si>
  <si>
    <t>Закупка: 22159000063 - Закупка холодного водоснабжения для нужд поликлиники №1 (г.Белгород, урочище Липки)  (План.платежи (всего), руб.:  90 100,00)</t>
  </si>
  <si>
    <t>2022.11.15.159-00012</t>
  </si>
  <si>
    <t>22159000063 - Закупка холодного водоснабжения для нужд поликлиники №1 (г.Белгород, урочище Липки)</t>
  </si>
  <si>
    <t>Закупка: 22159000584 - Закупка тепловой энергии для нужд поликлиники №1 (г.Белгород , пр-кт Славы 5)  (План.платежи (всего), руб.:  233 200,00)</t>
  </si>
  <si>
    <t>2022.11.15.159-00013</t>
  </si>
  <si>
    <t>22159000584 - Закупка тепловой энергии для нужд поликлиники №1 (г.Белгород , пр-кт Славы 5)</t>
  </si>
  <si>
    <t>Закупка: 22159000585 - Закупка электроэнергии для нужд поликлиники №1 (г.Белгород, пр-кт Славы,5)  (План.платежи (всего), руб.:  233 200,00)</t>
  </si>
  <si>
    <t>2022.11.15.159-00014</t>
  </si>
  <si>
    <t>22159000585 - Закупка электроэнергии для нужд поликлиники №1 (г.Белгород, пр-кт Славы,5)</t>
  </si>
  <si>
    <t>Закупка: 22159000587 - Закупка холодного водоснабжения для нужд поликлиники № 1 (г.Белгород, пр-кт Солавы,5)  (План.платежи (всего), руб.:  42 400,00)</t>
  </si>
  <si>
    <t>2022.11.15.159-00015</t>
  </si>
  <si>
    <t>22159000587 - Закупка холодного водоснабжения для нужд поликлиники № 1 (г.Белгород, пр-кт Солавы,5)</t>
  </si>
  <si>
    <t>Закупка: 22159000589 - Закупка электроэнергии для нужд врачебного здравпункта (на ст.Ржава)  (План.платежи (всего), руб.:  689 000,00)</t>
  </si>
  <si>
    <t>2022.11.15.159-00016</t>
  </si>
  <si>
    <t>22159000589 - Закупка электроэнергии для нужд врачебного здравпункта (на ст.Ржава)</t>
  </si>
  <si>
    <t>Закупка: 22159000590 - Закупка холодного водоснабжения для нужд врачебного здравпункта (на ст.Ржава)  (План.платежи (всего), руб.:  42 400,00)</t>
  </si>
  <si>
    <t>2022.11.15.159-00017</t>
  </si>
  <si>
    <t>22159000590 - Закупка холодного водоснабжения для нужд врачебного здравпункта (на ст.Ржава)</t>
  </si>
  <si>
    <t>Подкатегория:   (План.платежи (всего), руб.: 1 709 696,00)</t>
  </si>
  <si>
    <t>Закупка: 22159000635 - Поставка компьютерной техники и периферийного оборудования на 2022 год  (План.платежи (всего), руб.: 1 232 600,00)</t>
  </si>
  <si>
    <t>2022.26.15.159-00012</t>
  </si>
  <si>
    <t>2022.26.15.159-00028</t>
  </si>
  <si>
    <t>2022.26.15.159-00037</t>
  </si>
  <si>
    <t>21.5" ЖК монитор (LCD,  Wide,  1920x1080,  D-Sub,  HDMI)</t>
  </si>
  <si>
    <t>2022.26.15.159-00001</t>
  </si>
  <si>
    <t>2022.26.15.159-00006</t>
  </si>
  <si>
    <t>2022.26.15.159-00008</t>
  </si>
  <si>
    <t>2022.26.15.159-00010</t>
  </si>
  <si>
    <t>2022.26.15.159-00013</t>
  </si>
  <si>
    <t>2022.26.15.159-00015</t>
  </si>
  <si>
    <t>2022.26.15.159-00017</t>
  </si>
  <si>
    <t>2022.26.15.159-00020</t>
  </si>
  <si>
    <t>2022.26.15.159-00027</t>
  </si>
  <si>
    <t>2022.26.15.159-00011</t>
  </si>
  <si>
    <t xml:space="preserve">Жёсткий диск  500 Gb SATA </t>
  </si>
  <si>
    <t>2022.26.15.159-00002</t>
  </si>
  <si>
    <t>2022.26.15.159-00004</t>
  </si>
  <si>
    <t>2022.26.15.159-00019</t>
  </si>
  <si>
    <t>Закупка: 22159000640 - Оказание услуг по изготовлению электронно-цифровых подписей и доступа к сети VipNet на 2022 год  (План.платежи (всего), руб.:  79 000,00)</t>
  </si>
  <si>
    <t>2022.26.15.159-00023</t>
  </si>
  <si>
    <t>2022.26.15.159-00024</t>
  </si>
  <si>
    <t>2022.26.15.159-00025</t>
  </si>
  <si>
    <t>2022.26.15.159-00029</t>
  </si>
  <si>
    <t>2022.26.15.159-00030</t>
  </si>
  <si>
    <t>2022.26.15.159-00031</t>
  </si>
  <si>
    <t>Закупка: 22159000687 - Лицензионное соглашение на АСЗ Электронный ордер  (План.платежи (всего), руб.:  216 096,00)</t>
  </si>
  <si>
    <t>2022.26.15.159-00032</t>
  </si>
  <si>
    <t>22159000687 - Лицензионное соглашение на АСЗ Электронный ордер</t>
  </si>
  <si>
    <t>Закупка: 22159000688 - Поставка лицензий на антивирус на 2022 год  (План.платежи (всего), руб.:  41 600,00)</t>
  </si>
  <si>
    <t>2022.26.15.159-00022</t>
  </si>
  <si>
    <t>22159000688 - Поставка лицензий на антивирус на 2022 год</t>
  </si>
  <si>
    <t>Закупка: 22159000692 - Обеспечение доступа к ЭДО Контур в 2022 году  (План.платежи (всего), руб.:  35 000,00)</t>
  </si>
  <si>
    <t>2022.26.15.159-00036</t>
  </si>
  <si>
    <t>22159000692 - Обеспечение доступа к ЭДО Контур в 2022 году</t>
  </si>
  <si>
    <t>Закупка: 22159000693 - Обеспечение доступа к защищенной сети VIPNet ОАО «РЖД»  (План.платежи (всего), руб.:  49 700,00)</t>
  </si>
  <si>
    <t>2022.26.15.159-00034</t>
  </si>
  <si>
    <t>22159000693 - Обеспечение доступа к защищенной сети VIPNet ОАО «РЖД»</t>
  </si>
  <si>
    <t>Закупка: 22159000698 - Предоставление доступа к электронной отчетности в 2022 году  (План.платежи (всего), руб.:  22 700,00)</t>
  </si>
  <si>
    <t>2022.26.15.159-00035</t>
  </si>
  <si>
    <t>22159000698 - Предоставление доступа к электронной отчетности в 2022 году</t>
  </si>
  <si>
    <t>Закупка: 22159000700 - Обеспечение работы портала ИИТ в 2022 году  (План.платежи (всего), руб.:  33 000,00)</t>
  </si>
  <si>
    <t>2022.26.15.159-00033</t>
  </si>
  <si>
    <t>22159000700 - Обеспечение работы портала ИИТ в 2022 году</t>
  </si>
  <si>
    <t>Закупка: 22159000593 - Закупка питьевой воды для структурных подразделений поликлиники №1 (на ст. Белгород)  (План.платежи (всего), руб.:  90 000,00)</t>
  </si>
  <si>
    <t>2022.10.15.159-00001</t>
  </si>
  <si>
    <t>Закупка: 22159000594 - Закупка питьевой воды для структурных подразделений поликлиники №3 (на ст. Старый Оскол)  (План.платежи (всего), руб.:  25 000,00)</t>
  </si>
  <si>
    <t>2022.10.15.159-00002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</si>
</sst>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0;\-###\ ###\ ##0"/>
    <numFmt numFmtId="165" formatCode="###\ ###\ ##0.00;\-###\ ###\ ##0.00"/>
  </numFmts>
  <fonts count="3" x14ac:knownFonts="1">
    <font>
      <sz val="11"/>
      <color theme="1"/>
      <name val="Calibri"/>
      <family val="2"/>
      <scheme val="minor"/>
    </font>
    <font>
      <u/>
      <sz val="11"/>
      <color rgb="FF000080"/>
      <name val="Calibri"/>
      <scheme val="minor"/>
    </font>
    <font>
      <b/>
      <sz val="11"/>
      <name val="Calibri"/>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
    <xf numFmtId="0" fontId="0" fillId="0" borderId="0" xfId="0"/>
    <xf numFmtId="0" fontId="0" fillId="0" borderId="1" xfId="0" applyFont="1" applyBorder="1" applyAlignment="1">
      <alignment vertical="center"/>
    </xf>
    <xf numFmtId="164" fontId="0" fillId="0" borderId="1" xfId="0" applyNumberFormat="1" applyFont="1" applyBorder="1" applyAlignment="1">
      <alignment vertical="center"/>
    </xf>
    <xf numFmtId="165" fontId="0" fillId="0" borderId="1" xfId="0" applyNumberFormat="1" applyFont="1" applyBorder="1" applyAlignment="1">
      <alignment vertical="center"/>
    </xf>
    <xf numFmtId="0" fontId="1" fillId="0" borderId="1" xfId="0" applyFont="1" applyBorder="1" applyAlignment="1">
      <alignment vertical="center"/>
    </xf>
    <xf numFmtId="0" fontId="2" fillId="0" borderId="1" xfId="0" applyFont="1" applyBorder="1" applyAlignment="1">
      <alignment vertical="center"/>
    </xf>
    <xf numFmtId="165" fontId="2" fillId="0" borderId="1" xfId="0" applyNumberFormat="1" applyFont="1" applyBorder="1" applyAlignment="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462"/>
  <sheetViews>
    <sheetView workbookViewId="0">
      <pane ySplit="1" topLeftCell="A2" activePane="bottomLeft" state="frozen"/>
      <selection pane="bottomLeft" activeCell="W458" sqref="W458"/>
    </sheetView>
  </sheetViews>
  <sheetFormatPr defaultRowHeight="15" outlineLevelRow="2" x14ac:dyDescent="0.25"/>
  <cols>
    <col min="1" max="1" width="8.28515625" style="1" customWidth="1"/>
    <col min="2" max="2" width="20.5703125" style="1" customWidth="1"/>
    <col min="3" max="3" width="9.7109375" style="2" customWidth="1"/>
    <col min="4" max="4" width="12" style="1" customWidth="1"/>
    <col min="5" max="5" width="5.7109375" style="2" customWidth="1"/>
    <col min="6" max="6" width="26.140625" style="1" customWidth="1"/>
    <col min="7" max="7" width="29.85546875" style="1" customWidth="1"/>
    <col min="8" max="8" width="28.28515625" style="1" customWidth="1"/>
    <col min="9" max="9" width="12.42578125" style="2" customWidth="1"/>
    <col min="10" max="10" width="17.140625" style="3" customWidth="1"/>
    <col min="11" max="11" width="13.42578125" style="3" customWidth="1"/>
    <col min="12" max="12" width="15.7109375" style="3" customWidth="1"/>
    <col min="13" max="13" width="35.5703125" style="1" customWidth="1"/>
    <col min="14" max="14" width="22.140625" style="1" customWidth="1"/>
    <col min="15" max="15" width="10.7109375" style="3" customWidth="1"/>
    <col min="16" max="16" width="19.7109375" style="4" customWidth="1"/>
    <col min="17" max="17" width="17.5703125" style="1" customWidth="1"/>
    <col min="18" max="18" width="14.7109375" style="2" customWidth="1"/>
    <col min="19" max="19" width="16.140625" style="3" customWidth="1"/>
    <col min="20" max="20" width="16.5703125" style="2" customWidth="1"/>
    <col min="21" max="21" width="19" style="3" customWidth="1"/>
    <col min="22" max="22" width="18.85546875" style="2" customWidth="1"/>
    <col min="23" max="23" width="20.5703125" style="3" customWidth="1"/>
    <col min="24" max="24" width="20" style="2" customWidth="1"/>
    <col min="25" max="25" width="22.5703125" style="3" customWidth="1"/>
    <col min="26" max="26" width="22.28515625" style="1" customWidth="1"/>
    <col min="27" max="27" width="13.85546875" style="1" customWidth="1"/>
  </cols>
  <sheetData>
    <row r="1" spans="1:27"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row>
    <row r="2" spans="1:27" x14ac:dyDescent="0.25">
      <c r="A2" s="5" t="s">
        <v>3109</v>
      </c>
      <c r="B2" s="5"/>
      <c r="C2" s="5"/>
      <c r="D2" s="5"/>
      <c r="E2" s="5"/>
      <c r="F2" s="5"/>
      <c r="G2" s="5"/>
      <c r="H2" s="5"/>
      <c r="I2" s="5"/>
      <c r="J2" s="5"/>
      <c r="K2" s="5"/>
      <c r="L2" s="5"/>
      <c r="M2" s="5"/>
      <c r="N2" s="5"/>
      <c r="O2" s="5"/>
      <c r="P2" s="5"/>
      <c r="Q2" s="5"/>
      <c r="R2" s="5"/>
      <c r="S2" s="5"/>
      <c r="T2" s="5"/>
      <c r="U2" s="5"/>
      <c r="V2" s="5"/>
      <c r="W2" s="5"/>
      <c r="X2" s="5"/>
      <c r="Y2" s="5"/>
      <c r="Z2" s="5"/>
      <c r="AA2" s="5"/>
    </row>
    <row r="3" spans="1:27" outlineLevel="1" x14ac:dyDescent="0.25">
      <c r="A3" s="5" t="s">
        <v>3110</v>
      </c>
      <c r="B3" s="5"/>
      <c r="C3" s="5"/>
      <c r="D3" s="5"/>
      <c r="E3" s="5"/>
      <c r="F3" s="5"/>
      <c r="G3" s="5"/>
      <c r="H3" s="5"/>
      <c r="I3" s="5"/>
      <c r="J3" s="5"/>
      <c r="K3" s="5"/>
      <c r="L3" s="5"/>
      <c r="M3" s="5"/>
      <c r="N3" s="5"/>
      <c r="O3" s="5"/>
      <c r="P3" s="5"/>
      <c r="Q3" s="5"/>
      <c r="R3" s="5"/>
      <c r="S3" s="5"/>
      <c r="T3" s="5"/>
      <c r="U3" s="5"/>
      <c r="V3" s="5"/>
      <c r="W3" s="5"/>
      <c r="X3" s="5"/>
      <c r="Y3" s="5"/>
      <c r="Z3" s="5"/>
      <c r="AA3" s="5"/>
    </row>
    <row r="4" spans="1:27" outlineLevel="2" x14ac:dyDescent="0.25">
      <c r="A4" s="1" t="b">
        <v>0</v>
      </c>
      <c r="B4" s="1" t="s">
        <v>3111</v>
      </c>
      <c r="C4" s="2">
        <v>1</v>
      </c>
      <c r="D4" s="1" t="s">
        <v>27</v>
      </c>
      <c r="E4" s="2">
        <v>156</v>
      </c>
      <c r="F4" s="1" t="s">
        <v>68</v>
      </c>
      <c r="G4" s="1" t="s">
        <v>69</v>
      </c>
      <c r="H4" s="1" t="s">
        <v>29</v>
      </c>
      <c r="I4" s="2" t="s">
        <v>29</v>
      </c>
      <c r="J4" s="3">
        <v>25</v>
      </c>
      <c r="K4" s="3">
        <v>700</v>
      </c>
      <c r="L4" s="3">
        <v>17500</v>
      </c>
      <c r="M4" s="1" t="s">
        <v>29</v>
      </c>
      <c r="N4" s="1" t="s">
        <v>30</v>
      </c>
      <c r="O4" s="3">
        <v>0</v>
      </c>
      <c r="P4" s="4" t="s">
        <v>3112</v>
      </c>
      <c r="Q4" s="1" t="b">
        <v>0</v>
      </c>
      <c r="R4" s="2">
        <v>700</v>
      </c>
      <c r="S4" s="3">
        <v>17500</v>
      </c>
      <c r="T4" s="2" t="s">
        <v>29</v>
      </c>
      <c r="U4" s="3">
        <v>0</v>
      </c>
      <c r="V4" s="2" t="s">
        <v>29</v>
      </c>
      <c r="W4" s="3">
        <v>0</v>
      </c>
      <c r="X4" s="2" t="s">
        <v>29</v>
      </c>
      <c r="Y4" s="3">
        <v>0</v>
      </c>
      <c r="Z4" s="1" t="s">
        <v>31</v>
      </c>
      <c r="AA4" s="1" t="b">
        <v>0</v>
      </c>
    </row>
    <row r="5" spans="1:27" outlineLevel="2" x14ac:dyDescent="0.25">
      <c r="A5" s="1" t="b">
        <v>0</v>
      </c>
      <c r="B5" s="1" t="s">
        <v>3113</v>
      </c>
      <c r="C5" s="2">
        <v>1</v>
      </c>
      <c r="D5" s="1" t="s">
        <v>27</v>
      </c>
      <c r="E5" s="2">
        <v>179</v>
      </c>
      <c r="F5" s="1" t="s">
        <v>70</v>
      </c>
      <c r="G5" s="1" t="s">
        <v>71</v>
      </c>
      <c r="H5" s="1" t="s">
        <v>29</v>
      </c>
      <c r="I5" s="2" t="s">
        <v>29</v>
      </c>
      <c r="J5" s="3">
        <v>27</v>
      </c>
      <c r="K5" s="3">
        <v>120</v>
      </c>
      <c r="L5" s="3">
        <v>3240</v>
      </c>
      <c r="M5" s="1" t="s">
        <v>29</v>
      </c>
      <c r="N5" s="1" t="s">
        <v>30</v>
      </c>
      <c r="O5" s="3">
        <v>0</v>
      </c>
      <c r="P5" s="4" t="s">
        <v>3112</v>
      </c>
      <c r="Q5" s="1" t="b">
        <v>0</v>
      </c>
      <c r="R5" s="2">
        <v>120</v>
      </c>
      <c r="S5" s="3">
        <v>3240</v>
      </c>
      <c r="T5" s="2" t="s">
        <v>29</v>
      </c>
      <c r="U5" s="3">
        <v>0</v>
      </c>
      <c r="V5" s="2" t="s">
        <v>29</v>
      </c>
      <c r="W5" s="3">
        <v>0</v>
      </c>
      <c r="X5" s="2" t="s">
        <v>29</v>
      </c>
      <c r="Y5" s="3">
        <v>0</v>
      </c>
      <c r="Z5" s="1" t="s">
        <v>31</v>
      </c>
      <c r="AA5" s="1" t="b">
        <v>0</v>
      </c>
    </row>
    <row r="6" spans="1:27" outlineLevel="2" x14ac:dyDescent="0.25">
      <c r="A6" s="1" t="b">
        <v>0</v>
      </c>
      <c r="B6" s="1" t="s">
        <v>3114</v>
      </c>
      <c r="C6" s="2">
        <v>1</v>
      </c>
      <c r="D6" s="1" t="s">
        <v>27</v>
      </c>
      <c r="E6" s="2">
        <v>408</v>
      </c>
      <c r="F6" s="1" t="s">
        <v>72</v>
      </c>
      <c r="G6" s="1" t="s">
        <v>73</v>
      </c>
      <c r="H6" s="1" t="s">
        <v>73</v>
      </c>
      <c r="I6" s="2" t="s">
        <v>29</v>
      </c>
      <c r="J6" s="3">
        <v>18</v>
      </c>
      <c r="K6" s="3">
        <v>80</v>
      </c>
      <c r="L6" s="3">
        <v>1440</v>
      </c>
      <c r="M6" s="1" t="s">
        <v>29</v>
      </c>
      <c r="N6" s="1" t="s">
        <v>30</v>
      </c>
      <c r="O6" s="3">
        <v>0</v>
      </c>
      <c r="P6" s="4" t="s">
        <v>3112</v>
      </c>
      <c r="Q6" s="1" t="b">
        <v>0</v>
      </c>
      <c r="R6" s="2">
        <v>80</v>
      </c>
      <c r="S6" s="3">
        <v>1440</v>
      </c>
      <c r="T6" s="2" t="s">
        <v>29</v>
      </c>
      <c r="U6" s="3">
        <v>0</v>
      </c>
      <c r="V6" s="2" t="s">
        <v>29</v>
      </c>
      <c r="W6" s="3">
        <v>0</v>
      </c>
      <c r="X6" s="2" t="s">
        <v>29</v>
      </c>
      <c r="Y6" s="3">
        <v>0</v>
      </c>
      <c r="Z6" s="1" t="s">
        <v>31</v>
      </c>
      <c r="AA6" s="1" t="b">
        <v>0</v>
      </c>
    </row>
    <row r="7" spans="1:27" outlineLevel="2" x14ac:dyDescent="0.25">
      <c r="A7" s="1" t="b">
        <v>0</v>
      </c>
      <c r="B7" s="1" t="s">
        <v>3115</v>
      </c>
      <c r="C7" s="2">
        <v>1</v>
      </c>
      <c r="D7" s="1" t="s">
        <v>27</v>
      </c>
      <c r="E7" s="2">
        <v>446</v>
      </c>
      <c r="F7" s="1" t="s">
        <v>74</v>
      </c>
      <c r="G7" s="1" t="s">
        <v>75</v>
      </c>
      <c r="H7" s="1" t="s">
        <v>29</v>
      </c>
      <c r="I7" s="2" t="s">
        <v>29</v>
      </c>
      <c r="J7" s="3">
        <v>1200</v>
      </c>
      <c r="K7" s="3">
        <v>420</v>
      </c>
      <c r="L7" s="3">
        <v>504000</v>
      </c>
      <c r="M7" s="1" t="s">
        <v>29</v>
      </c>
      <c r="N7" s="1" t="s">
        <v>40</v>
      </c>
      <c r="O7" s="3">
        <v>0</v>
      </c>
      <c r="P7" s="4" t="s">
        <v>3112</v>
      </c>
      <c r="Q7" s="1" t="b">
        <v>0</v>
      </c>
      <c r="R7" s="2">
        <v>420</v>
      </c>
      <c r="S7" s="3">
        <v>504000</v>
      </c>
      <c r="T7" s="2" t="s">
        <v>29</v>
      </c>
      <c r="U7" s="3">
        <v>0</v>
      </c>
      <c r="V7" s="2" t="s">
        <v>29</v>
      </c>
      <c r="W7" s="3">
        <v>0</v>
      </c>
      <c r="X7" s="2" t="s">
        <v>29</v>
      </c>
      <c r="Y7" s="3">
        <v>0</v>
      </c>
      <c r="Z7" s="1" t="s">
        <v>31</v>
      </c>
      <c r="AA7" s="1" t="b">
        <v>0</v>
      </c>
    </row>
    <row r="8" spans="1:27" outlineLevel="2" x14ac:dyDescent="0.25">
      <c r="A8" s="1" t="b">
        <v>1</v>
      </c>
      <c r="B8" s="1" t="s">
        <v>3116</v>
      </c>
      <c r="C8" s="2">
        <v>1</v>
      </c>
      <c r="D8" s="1" t="s">
        <v>27</v>
      </c>
      <c r="E8" s="2">
        <v>477</v>
      </c>
      <c r="F8" s="1" t="s">
        <v>76</v>
      </c>
      <c r="G8" s="1" t="s">
        <v>77</v>
      </c>
      <c r="H8" s="1" t="s">
        <v>29</v>
      </c>
      <c r="I8" s="2" t="s">
        <v>29</v>
      </c>
      <c r="J8" s="3">
        <v>2163.64</v>
      </c>
      <c r="K8" s="3">
        <v>100</v>
      </c>
      <c r="L8" s="3">
        <v>216364</v>
      </c>
      <c r="M8" s="1" t="s">
        <v>29</v>
      </c>
      <c r="N8" s="1" t="s">
        <v>40</v>
      </c>
      <c r="O8" s="3">
        <v>0</v>
      </c>
      <c r="P8" s="4" t="s">
        <v>3112</v>
      </c>
      <c r="Q8" s="1" t="b">
        <v>0</v>
      </c>
      <c r="R8" s="2">
        <v>100</v>
      </c>
      <c r="S8" s="3">
        <v>216364</v>
      </c>
      <c r="T8" s="2" t="s">
        <v>29</v>
      </c>
      <c r="U8" s="3">
        <v>0</v>
      </c>
      <c r="V8" s="2" t="s">
        <v>29</v>
      </c>
      <c r="W8" s="3">
        <v>0</v>
      </c>
      <c r="X8" s="2" t="s">
        <v>29</v>
      </c>
      <c r="Y8" s="3">
        <v>0</v>
      </c>
      <c r="Z8" s="1" t="s">
        <v>31</v>
      </c>
      <c r="AA8" s="1" t="b">
        <v>0</v>
      </c>
    </row>
    <row r="9" spans="1:27" outlineLevel="2" x14ac:dyDescent="0.25">
      <c r="A9" s="1" t="b">
        <v>0</v>
      </c>
      <c r="B9" s="1" t="s">
        <v>3117</v>
      </c>
      <c r="C9" s="2">
        <v>1</v>
      </c>
      <c r="D9" s="1" t="s">
        <v>27</v>
      </c>
      <c r="E9" s="2">
        <v>478</v>
      </c>
      <c r="F9" s="1" t="s">
        <v>78</v>
      </c>
      <c r="G9" s="1" t="s">
        <v>79</v>
      </c>
      <c r="H9" s="1" t="s">
        <v>79</v>
      </c>
      <c r="I9" s="2" t="s">
        <v>29</v>
      </c>
      <c r="J9" s="3">
        <v>536.36</v>
      </c>
      <c r="K9" s="3">
        <v>200</v>
      </c>
      <c r="L9" s="3">
        <v>107272</v>
      </c>
      <c r="M9" s="1" t="s">
        <v>29</v>
      </c>
      <c r="N9" s="1" t="s">
        <v>40</v>
      </c>
      <c r="O9" s="3">
        <v>0</v>
      </c>
      <c r="P9" s="4" t="s">
        <v>3112</v>
      </c>
      <c r="Q9" s="1" t="b">
        <v>0</v>
      </c>
      <c r="R9" s="2">
        <v>200</v>
      </c>
      <c r="S9" s="3">
        <v>107272</v>
      </c>
      <c r="T9" s="2" t="s">
        <v>29</v>
      </c>
      <c r="U9" s="3">
        <v>0</v>
      </c>
      <c r="V9" s="2" t="s">
        <v>29</v>
      </c>
      <c r="W9" s="3">
        <v>0</v>
      </c>
      <c r="X9" s="2" t="s">
        <v>29</v>
      </c>
      <c r="Y9" s="3">
        <v>0</v>
      </c>
      <c r="Z9" s="1" t="s">
        <v>31</v>
      </c>
      <c r="AA9" s="1" t="b">
        <v>0</v>
      </c>
    </row>
    <row r="10" spans="1:27" outlineLevel="2" x14ac:dyDescent="0.25">
      <c r="A10" s="1" t="b">
        <v>0</v>
      </c>
      <c r="B10" s="1" t="s">
        <v>3118</v>
      </c>
      <c r="C10" s="2">
        <v>1</v>
      </c>
      <c r="D10" s="1" t="s">
        <v>27</v>
      </c>
      <c r="E10" s="2">
        <v>479</v>
      </c>
      <c r="F10" s="1" t="s">
        <v>80</v>
      </c>
      <c r="G10" s="1" t="s">
        <v>81</v>
      </c>
      <c r="H10" s="1" t="s">
        <v>81</v>
      </c>
      <c r="I10" s="2" t="s">
        <v>29</v>
      </c>
      <c r="J10" s="3">
        <v>510.36</v>
      </c>
      <c r="K10" s="3">
        <v>30</v>
      </c>
      <c r="L10" s="3">
        <v>15310.8</v>
      </c>
      <c r="M10" s="1" t="s">
        <v>29</v>
      </c>
      <c r="N10" s="1" t="s">
        <v>40</v>
      </c>
      <c r="O10" s="3">
        <v>0</v>
      </c>
      <c r="P10" s="4" t="s">
        <v>3112</v>
      </c>
      <c r="Q10" s="1" t="b">
        <v>0</v>
      </c>
      <c r="R10" s="2">
        <v>30</v>
      </c>
      <c r="S10" s="3">
        <v>15310.8</v>
      </c>
      <c r="T10" s="2" t="s">
        <v>29</v>
      </c>
      <c r="U10" s="3">
        <v>0</v>
      </c>
      <c r="V10" s="2" t="s">
        <v>29</v>
      </c>
      <c r="W10" s="3">
        <v>0</v>
      </c>
      <c r="X10" s="2" t="s">
        <v>29</v>
      </c>
      <c r="Y10" s="3">
        <v>0</v>
      </c>
      <c r="Z10" s="1" t="s">
        <v>31</v>
      </c>
      <c r="AA10" s="1" t="b">
        <v>0</v>
      </c>
    </row>
    <row r="11" spans="1:27" outlineLevel="2" x14ac:dyDescent="0.25">
      <c r="A11" s="1" t="b">
        <v>0</v>
      </c>
      <c r="B11" s="1" t="s">
        <v>3119</v>
      </c>
      <c r="C11" s="2">
        <v>1</v>
      </c>
      <c r="D11" s="1" t="s">
        <v>27</v>
      </c>
      <c r="E11" s="2">
        <v>534</v>
      </c>
      <c r="F11" s="1" t="s">
        <v>82</v>
      </c>
      <c r="G11" s="1" t="s">
        <v>83</v>
      </c>
      <c r="H11" s="1" t="s">
        <v>83</v>
      </c>
      <c r="I11" s="2">
        <v>10</v>
      </c>
      <c r="J11" s="3">
        <v>23</v>
      </c>
      <c r="K11" s="3">
        <v>120</v>
      </c>
      <c r="L11" s="3">
        <v>2760</v>
      </c>
      <c r="M11" s="1" t="s">
        <v>29</v>
      </c>
      <c r="N11" s="1" t="s">
        <v>40</v>
      </c>
      <c r="O11" s="3">
        <v>0</v>
      </c>
      <c r="P11" s="4" t="s">
        <v>3112</v>
      </c>
      <c r="Q11" s="1" t="b">
        <v>0</v>
      </c>
      <c r="R11" s="2">
        <v>120</v>
      </c>
      <c r="S11" s="3">
        <v>2760</v>
      </c>
      <c r="T11" s="2" t="s">
        <v>29</v>
      </c>
      <c r="U11" s="3">
        <v>0</v>
      </c>
      <c r="V11" s="2" t="s">
        <v>29</v>
      </c>
      <c r="W11" s="3">
        <v>0</v>
      </c>
      <c r="X11" s="2" t="s">
        <v>29</v>
      </c>
      <c r="Y11" s="3">
        <v>0</v>
      </c>
      <c r="Z11" s="1" t="s">
        <v>31</v>
      </c>
      <c r="AA11" s="1" t="b">
        <v>0</v>
      </c>
    </row>
    <row r="12" spans="1:27" outlineLevel="2" x14ac:dyDescent="0.25">
      <c r="L12" s="6">
        <f>SUBTOTAL(9,L4:L11)</f>
        <v>867886.8</v>
      </c>
    </row>
    <row r="13" spans="1:27" outlineLevel="2" x14ac:dyDescent="0.25">
      <c r="A13" s="5" t="s">
        <v>3120</v>
      </c>
      <c r="B13" s="5"/>
      <c r="C13" s="5"/>
      <c r="D13" s="5"/>
      <c r="E13" s="5"/>
      <c r="F13" s="5"/>
      <c r="G13" s="5"/>
      <c r="H13" s="5"/>
      <c r="I13" s="5"/>
      <c r="J13" s="5"/>
      <c r="K13" s="5"/>
      <c r="L13" s="5"/>
      <c r="M13" s="5"/>
      <c r="N13" s="5"/>
      <c r="O13" s="5"/>
      <c r="P13" s="5"/>
      <c r="Q13" s="5"/>
      <c r="R13" s="5"/>
      <c r="S13" s="5"/>
      <c r="T13" s="5"/>
      <c r="U13" s="5"/>
      <c r="V13" s="5"/>
      <c r="W13" s="5"/>
      <c r="X13" s="5"/>
      <c r="Y13" s="5"/>
      <c r="Z13" s="5"/>
      <c r="AA13" s="5"/>
    </row>
    <row r="14" spans="1:27" outlineLevel="2" x14ac:dyDescent="0.25">
      <c r="A14" s="1" t="b">
        <v>0</v>
      </c>
      <c r="B14" s="1" t="s">
        <v>3121</v>
      </c>
      <c r="C14" s="2">
        <v>1</v>
      </c>
      <c r="D14" s="1" t="s">
        <v>27</v>
      </c>
      <c r="E14" s="2">
        <v>72</v>
      </c>
      <c r="F14" s="1" t="s">
        <v>84</v>
      </c>
      <c r="G14" s="1" t="s">
        <v>84</v>
      </c>
      <c r="H14" s="1" t="s">
        <v>29</v>
      </c>
      <c r="I14" s="2" t="s">
        <v>29</v>
      </c>
      <c r="J14" s="3">
        <v>65</v>
      </c>
      <c r="K14" s="3">
        <v>130</v>
      </c>
      <c r="L14" s="3">
        <v>8450</v>
      </c>
      <c r="M14" s="1" t="s">
        <v>29</v>
      </c>
      <c r="N14" s="1" t="s">
        <v>30</v>
      </c>
      <c r="O14" s="3">
        <v>0</v>
      </c>
      <c r="P14" s="4" t="s">
        <v>3122</v>
      </c>
      <c r="Q14" s="1" t="b">
        <v>0</v>
      </c>
      <c r="R14" s="2">
        <v>130</v>
      </c>
      <c r="S14" s="3">
        <v>8450</v>
      </c>
      <c r="T14" s="2" t="s">
        <v>29</v>
      </c>
      <c r="U14" s="3">
        <v>0</v>
      </c>
      <c r="V14" s="2" t="s">
        <v>29</v>
      </c>
      <c r="W14" s="3">
        <v>0</v>
      </c>
      <c r="X14" s="2" t="s">
        <v>29</v>
      </c>
      <c r="Y14" s="3">
        <v>0</v>
      </c>
      <c r="Z14" s="1" t="s">
        <v>31</v>
      </c>
      <c r="AA14" s="1" t="b">
        <v>0</v>
      </c>
    </row>
    <row r="15" spans="1:27" outlineLevel="2" x14ac:dyDescent="0.25">
      <c r="A15" s="1" t="b">
        <v>0</v>
      </c>
      <c r="B15" s="1" t="s">
        <v>3123</v>
      </c>
      <c r="C15" s="2">
        <v>1</v>
      </c>
      <c r="D15" s="1" t="s">
        <v>27</v>
      </c>
      <c r="E15" s="2">
        <v>74</v>
      </c>
      <c r="F15" s="1" t="s">
        <v>88</v>
      </c>
      <c r="G15" s="1" t="s">
        <v>88</v>
      </c>
      <c r="H15" s="1" t="s">
        <v>29</v>
      </c>
      <c r="I15" s="2" t="s">
        <v>29</v>
      </c>
      <c r="J15" s="3">
        <v>80</v>
      </c>
      <c r="K15" s="3">
        <v>110</v>
      </c>
      <c r="L15" s="3">
        <v>8800</v>
      </c>
      <c r="M15" s="1" t="s">
        <v>29</v>
      </c>
      <c r="N15" s="1" t="s">
        <v>30</v>
      </c>
      <c r="O15" s="3">
        <v>0</v>
      </c>
      <c r="P15" s="4" t="s">
        <v>3122</v>
      </c>
      <c r="Q15" s="1" t="b">
        <v>0</v>
      </c>
      <c r="R15" s="2">
        <v>110</v>
      </c>
      <c r="S15" s="3">
        <v>8800</v>
      </c>
      <c r="T15" s="2" t="s">
        <v>29</v>
      </c>
      <c r="U15" s="3">
        <v>0</v>
      </c>
      <c r="V15" s="2" t="s">
        <v>29</v>
      </c>
      <c r="W15" s="3">
        <v>0</v>
      </c>
      <c r="X15" s="2" t="s">
        <v>29</v>
      </c>
      <c r="Y15" s="3">
        <v>0</v>
      </c>
      <c r="Z15" s="1" t="s">
        <v>31</v>
      </c>
      <c r="AA15" s="1" t="b">
        <v>0</v>
      </c>
    </row>
    <row r="16" spans="1:27" outlineLevel="2" x14ac:dyDescent="0.25">
      <c r="A16" s="1" t="b">
        <v>0</v>
      </c>
      <c r="B16" s="1" t="s">
        <v>3124</v>
      </c>
      <c r="C16" s="2">
        <v>1</v>
      </c>
      <c r="D16" s="1" t="s">
        <v>27</v>
      </c>
      <c r="E16" s="2">
        <v>99</v>
      </c>
      <c r="F16" s="1" t="s">
        <v>85</v>
      </c>
      <c r="G16" s="1" t="s">
        <v>86</v>
      </c>
      <c r="H16" s="1" t="s">
        <v>29</v>
      </c>
      <c r="I16" s="2" t="s">
        <v>29</v>
      </c>
      <c r="J16" s="3">
        <v>525</v>
      </c>
      <c r="K16" s="3">
        <v>30</v>
      </c>
      <c r="L16" s="3">
        <v>15750</v>
      </c>
      <c r="M16" s="1" t="s">
        <v>29</v>
      </c>
      <c r="N16" s="1" t="s">
        <v>30</v>
      </c>
      <c r="O16" s="3">
        <v>0</v>
      </c>
      <c r="P16" s="4" t="s">
        <v>3122</v>
      </c>
      <c r="Q16" s="1" t="b">
        <v>0</v>
      </c>
      <c r="R16" s="2">
        <v>30</v>
      </c>
      <c r="S16" s="3">
        <v>15750</v>
      </c>
      <c r="T16" s="2" t="s">
        <v>29</v>
      </c>
      <c r="U16" s="3">
        <v>0</v>
      </c>
      <c r="V16" s="2" t="s">
        <v>29</v>
      </c>
      <c r="W16" s="3">
        <v>0</v>
      </c>
      <c r="X16" s="2" t="s">
        <v>29</v>
      </c>
      <c r="Y16" s="3">
        <v>0</v>
      </c>
      <c r="Z16" s="1" t="s">
        <v>31</v>
      </c>
      <c r="AA16" s="1" t="b">
        <v>0</v>
      </c>
    </row>
    <row r="17" spans="1:27" outlineLevel="2" x14ac:dyDescent="0.25">
      <c r="A17" s="1" t="b">
        <v>0</v>
      </c>
      <c r="B17" s="1" t="s">
        <v>3125</v>
      </c>
      <c r="C17" s="2">
        <v>1</v>
      </c>
      <c r="D17" s="1" t="s">
        <v>27</v>
      </c>
      <c r="E17" s="2">
        <v>140</v>
      </c>
      <c r="F17" s="1" t="s">
        <v>87</v>
      </c>
      <c r="G17" s="1" t="s">
        <v>87</v>
      </c>
      <c r="H17" s="1" t="s">
        <v>29</v>
      </c>
      <c r="I17" s="2" t="s">
        <v>29</v>
      </c>
      <c r="J17" s="3">
        <v>240</v>
      </c>
      <c r="K17" s="3">
        <v>78</v>
      </c>
      <c r="L17" s="3">
        <v>18720</v>
      </c>
      <c r="M17" s="1" t="s">
        <v>29</v>
      </c>
      <c r="N17" s="1" t="s">
        <v>30</v>
      </c>
      <c r="O17" s="3">
        <v>0</v>
      </c>
      <c r="P17" s="4" t="s">
        <v>3122</v>
      </c>
      <c r="Q17" s="1" t="b">
        <v>0</v>
      </c>
      <c r="R17" s="2">
        <v>78</v>
      </c>
      <c r="S17" s="3">
        <v>18720</v>
      </c>
      <c r="T17" s="2" t="s">
        <v>29</v>
      </c>
      <c r="U17" s="3">
        <v>0</v>
      </c>
      <c r="V17" s="2" t="s">
        <v>29</v>
      </c>
      <c r="W17" s="3">
        <v>0</v>
      </c>
      <c r="X17" s="2" t="s">
        <v>29</v>
      </c>
      <c r="Y17" s="3">
        <v>0</v>
      </c>
      <c r="Z17" s="1" t="s">
        <v>31</v>
      </c>
      <c r="AA17" s="1" t="b">
        <v>0</v>
      </c>
    </row>
    <row r="18" spans="1:27" outlineLevel="2" x14ac:dyDescent="0.25">
      <c r="A18" s="1" t="b">
        <v>0</v>
      </c>
      <c r="B18" s="1" t="s">
        <v>3126</v>
      </c>
      <c r="C18" s="2">
        <v>1</v>
      </c>
      <c r="D18" s="1" t="s">
        <v>27</v>
      </c>
      <c r="E18" s="2">
        <v>201</v>
      </c>
      <c r="F18" s="1" t="s">
        <v>88</v>
      </c>
      <c r="G18" s="1" t="s">
        <v>89</v>
      </c>
      <c r="H18" s="1" t="s">
        <v>29</v>
      </c>
      <c r="I18" s="2" t="s">
        <v>29</v>
      </c>
      <c r="J18" s="3">
        <v>305</v>
      </c>
      <c r="K18" s="3">
        <v>51</v>
      </c>
      <c r="L18" s="3">
        <v>15555</v>
      </c>
      <c r="M18" s="1" t="s">
        <v>29</v>
      </c>
      <c r="N18" s="1" t="s">
        <v>30</v>
      </c>
      <c r="O18" s="3">
        <v>0</v>
      </c>
      <c r="P18" s="4" t="s">
        <v>3122</v>
      </c>
      <c r="Q18" s="1" t="b">
        <v>0</v>
      </c>
      <c r="R18" s="2">
        <v>51</v>
      </c>
      <c r="S18" s="3">
        <v>15555</v>
      </c>
      <c r="T18" s="2" t="s">
        <v>29</v>
      </c>
      <c r="U18" s="3">
        <v>0</v>
      </c>
      <c r="V18" s="2" t="s">
        <v>29</v>
      </c>
      <c r="W18" s="3">
        <v>0</v>
      </c>
      <c r="X18" s="2" t="s">
        <v>29</v>
      </c>
      <c r="Y18" s="3">
        <v>0</v>
      </c>
      <c r="Z18" s="1" t="s">
        <v>31</v>
      </c>
      <c r="AA18" s="1" t="b">
        <v>0</v>
      </c>
    </row>
    <row r="19" spans="1:27" outlineLevel="2" x14ac:dyDescent="0.25">
      <c r="A19" s="1" t="b">
        <v>0</v>
      </c>
      <c r="B19" s="1" t="s">
        <v>3127</v>
      </c>
      <c r="C19" s="2">
        <v>1</v>
      </c>
      <c r="D19" s="1" t="s">
        <v>27</v>
      </c>
      <c r="E19" s="2">
        <v>203</v>
      </c>
      <c r="F19" s="1" t="s">
        <v>90</v>
      </c>
      <c r="G19" s="1" t="s">
        <v>91</v>
      </c>
      <c r="H19" s="1" t="s">
        <v>29</v>
      </c>
      <c r="I19" s="2" t="s">
        <v>29</v>
      </c>
      <c r="J19" s="3">
        <v>420</v>
      </c>
      <c r="K19" s="3">
        <v>35</v>
      </c>
      <c r="L19" s="3">
        <v>14700</v>
      </c>
      <c r="M19" s="1" t="s">
        <v>29</v>
      </c>
      <c r="N19" s="1" t="s">
        <v>30</v>
      </c>
      <c r="O19" s="3">
        <v>0</v>
      </c>
      <c r="P19" s="4" t="s">
        <v>3122</v>
      </c>
      <c r="Q19" s="1" t="b">
        <v>0</v>
      </c>
      <c r="R19" s="2">
        <v>35</v>
      </c>
      <c r="S19" s="3">
        <v>14700</v>
      </c>
      <c r="T19" s="2" t="s">
        <v>29</v>
      </c>
      <c r="U19" s="3">
        <v>0</v>
      </c>
      <c r="V19" s="2" t="s">
        <v>29</v>
      </c>
      <c r="W19" s="3">
        <v>0</v>
      </c>
      <c r="X19" s="2" t="s">
        <v>29</v>
      </c>
      <c r="Y19" s="3">
        <v>0</v>
      </c>
      <c r="Z19" s="1" t="s">
        <v>31</v>
      </c>
      <c r="AA19" s="1" t="b">
        <v>0</v>
      </c>
    </row>
    <row r="20" spans="1:27" outlineLevel="2" x14ac:dyDescent="0.25">
      <c r="A20" s="1" t="b">
        <v>0</v>
      </c>
      <c r="B20" s="1" t="s">
        <v>3128</v>
      </c>
      <c r="C20" s="2">
        <v>1</v>
      </c>
      <c r="D20" s="1" t="s">
        <v>27</v>
      </c>
      <c r="E20" s="2">
        <v>225</v>
      </c>
      <c r="F20" s="1" t="s">
        <v>92</v>
      </c>
      <c r="G20" s="1" t="s">
        <v>92</v>
      </c>
      <c r="H20" s="1" t="s">
        <v>29</v>
      </c>
      <c r="I20" s="2" t="s">
        <v>29</v>
      </c>
      <c r="J20" s="3">
        <v>20</v>
      </c>
      <c r="K20" s="3">
        <v>2600</v>
      </c>
      <c r="L20" s="3">
        <v>52000</v>
      </c>
      <c r="M20" s="1" t="s">
        <v>29</v>
      </c>
      <c r="N20" s="1" t="s">
        <v>30</v>
      </c>
      <c r="O20" s="3">
        <v>0</v>
      </c>
      <c r="P20" s="4" t="s">
        <v>3122</v>
      </c>
      <c r="Q20" s="1" t="b">
        <v>0</v>
      </c>
      <c r="R20" s="2">
        <v>2600</v>
      </c>
      <c r="S20" s="3">
        <v>52000</v>
      </c>
      <c r="T20" s="2" t="s">
        <v>29</v>
      </c>
      <c r="U20" s="3">
        <v>0</v>
      </c>
      <c r="V20" s="2" t="s">
        <v>29</v>
      </c>
      <c r="W20" s="3">
        <v>0</v>
      </c>
      <c r="X20" s="2" t="s">
        <v>29</v>
      </c>
      <c r="Y20" s="3">
        <v>0</v>
      </c>
      <c r="Z20" s="1" t="s">
        <v>31</v>
      </c>
      <c r="AA20" s="1" t="b">
        <v>0</v>
      </c>
    </row>
    <row r="21" spans="1:27" outlineLevel="2" x14ac:dyDescent="0.25">
      <c r="A21" s="1" t="b">
        <v>0</v>
      </c>
      <c r="B21" s="1" t="s">
        <v>3129</v>
      </c>
      <c r="C21" s="2">
        <v>1</v>
      </c>
      <c r="D21" s="1" t="s">
        <v>27</v>
      </c>
      <c r="E21" s="2">
        <v>227</v>
      </c>
      <c r="F21" s="1" t="s">
        <v>720</v>
      </c>
      <c r="G21" s="1" t="s">
        <v>720</v>
      </c>
      <c r="H21" s="1" t="s">
        <v>29</v>
      </c>
      <c r="I21" s="2" t="s">
        <v>29</v>
      </c>
      <c r="J21" s="3">
        <v>26.4</v>
      </c>
      <c r="K21" s="3">
        <v>80</v>
      </c>
      <c r="L21" s="3">
        <v>2112</v>
      </c>
      <c r="M21" s="1" t="s">
        <v>29</v>
      </c>
      <c r="N21" s="1" t="s">
        <v>30</v>
      </c>
      <c r="O21" s="3">
        <v>0</v>
      </c>
      <c r="P21" s="4" t="s">
        <v>3122</v>
      </c>
      <c r="Q21" s="1" t="b">
        <v>0</v>
      </c>
      <c r="R21" s="2">
        <v>80</v>
      </c>
      <c r="S21" s="3">
        <v>2112</v>
      </c>
      <c r="T21" s="2" t="s">
        <v>29</v>
      </c>
      <c r="U21" s="3">
        <v>0</v>
      </c>
      <c r="V21" s="2" t="s">
        <v>29</v>
      </c>
      <c r="W21" s="3">
        <v>0</v>
      </c>
      <c r="X21" s="2" t="s">
        <v>29</v>
      </c>
      <c r="Y21" s="3">
        <v>0</v>
      </c>
      <c r="Z21" s="1" t="s">
        <v>31</v>
      </c>
      <c r="AA21" s="1" t="b">
        <v>0</v>
      </c>
    </row>
    <row r="22" spans="1:27" outlineLevel="1" x14ac:dyDescent="0.25">
      <c r="A22" s="1" t="b">
        <v>0</v>
      </c>
      <c r="B22" s="1" t="s">
        <v>3130</v>
      </c>
      <c r="C22" s="2">
        <v>1</v>
      </c>
      <c r="D22" s="1" t="s">
        <v>27</v>
      </c>
      <c r="E22" s="2">
        <v>246</v>
      </c>
      <c r="F22" s="1" t="s">
        <v>93</v>
      </c>
      <c r="G22" s="1" t="s">
        <v>94</v>
      </c>
      <c r="H22" s="1" t="s">
        <v>29</v>
      </c>
      <c r="I22" s="2" t="s">
        <v>29</v>
      </c>
      <c r="J22" s="3">
        <v>80</v>
      </c>
      <c r="K22" s="3">
        <v>8</v>
      </c>
      <c r="L22" s="3">
        <v>640</v>
      </c>
      <c r="M22" s="1" t="s">
        <v>29</v>
      </c>
      <c r="N22" s="1" t="s">
        <v>40</v>
      </c>
      <c r="O22" s="3">
        <v>0</v>
      </c>
      <c r="P22" s="4" t="s">
        <v>3122</v>
      </c>
      <c r="Q22" s="1" t="b">
        <v>0</v>
      </c>
      <c r="R22" s="2">
        <v>8</v>
      </c>
      <c r="S22" s="3">
        <v>640</v>
      </c>
      <c r="T22" s="2" t="s">
        <v>29</v>
      </c>
      <c r="U22" s="3">
        <v>0</v>
      </c>
      <c r="V22" s="2" t="s">
        <v>29</v>
      </c>
      <c r="W22" s="3">
        <v>0</v>
      </c>
      <c r="X22" s="2" t="s">
        <v>29</v>
      </c>
      <c r="Y22" s="3">
        <v>0</v>
      </c>
      <c r="Z22" s="1" t="s">
        <v>31</v>
      </c>
      <c r="AA22" s="1" t="b">
        <v>0</v>
      </c>
    </row>
    <row r="23" spans="1:27" outlineLevel="2" x14ac:dyDescent="0.25">
      <c r="A23" s="1" t="b">
        <v>0</v>
      </c>
      <c r="B23" s="1" t="s">
        <v>3131</v>
      </c>
      <c r="C23" s="2">
        <v>1</v>
      </c>
      <c r="D23" s="1" t="s">
        <v>27</v>
      </c>
      <c r="E23" s="2">
        <v>284</v>
      </c>
      <c r="F23" s="1" t="s">
        <v>95</v>
      </c>
      <c r="G23" s="1" t="s">
        <v>96</v>
      </c>
      <c r="H23" s="1" t="s">
        <v>96</v>
      </c>
      <c r="I23" s="2" t="s">
        <v>29</v>
      </c>
      <c r="J23" s="3">
        <v>320</v>
      </c>
      <c r="K23" s="3">
        <v>10</v>
      </c>
      <c r="L23" s="3">
        <v>3200</v>
      </c>
      <c r="M23" s="1" t="s">
        <v>29</v>
      </c>
      <c r="N23" s="1" t="s">
        <v>40</v>
      </c>
      <c r="O23" s="3">
        <v>0</v>
      </c>
      <c r="P23" s="4" t="s">
        <v>3122</v>
      </c>
      <c r="Q23" s="1" t="b">
        <v>0</v>
      </c>
      <c r="R23" s="2">
        <v>10</v>
      </c>
      <c r="S23" s="3">
        <v>3200</v>
      </c>
      <c r="T23" s="2" t="s">
        <v>29</v>
      </c>
      <c r="U23" s="3">
        <v>0</v>
      </c>
      <c r="V23" s="2" t="s">
        <v>29</v>
      </c>
      <c r="W23" s="3">
        <v>0</v>
      </c>
      <c r="X23" s="2" t="s">
        <v>29</v>
      </c>
      <c r="Y23" s="3">
        <v>0</v>
      </c>
      <c r="Z23" s="1" t="s">
        <v>31</v>
      </c>
      <c r="AA23" s="1" t="b">
        <v>0</v>
      </c>
    </row>
    <row r="24" spans="1:27" outlineLevel="2" x14ac:dyDescent="0.25">
      <c r="A24" s="1" t="b">
        <v>0</v>
      </c>
      <c r="B24" s="1" t="s">
        <v>3132</v>
      </c>
      <c r="C24" s="2">
        <v>1</v>
      </c>
      <c r="D24" s="1" t="s">
        <v>27</v>
      </c>
      <c r="E24" s="2">
        <v>377</v>
      </c>
      <c r="F24" s="1" t="s">
        <v>97</v>
      </c>
      <c r="G24" s="1" t="s">
        <v>97</v>
      </c>
      <c r="H24" s="1" t="s">
        <v>97</v>
      </c>
      <c r="I24" s="2">
        <v>10</v>
      </c>
      <c r="J24" s="3">
        <v>250</v>
      </c>
      <c r="K24" s="3">
        <v>80</v>
      </c>
      <c r="L24" s="3">
        <v>20000</v>
      </c>
      <c r="M24" s="1" t="s">
        <v>29</v>
      </c>
      <c r="N24" s="1" t="s">
        <v>40</v>
      </c>
      <c r="O24" s="3">
        <v>0</v>
      </c>
      <c r="P24" s="4" t="s">
        <v>3122</v>
      </c>
      <c r="Q24" s="1" t="b">
        <v>0</v>
      </c>
      <c r="R24" s="2">
        <v>80</v>
      </c>
      <c r="S24" s="3">
        <v>20000</v>
      </c>
      <c r="T24" s="2" t="s">
        <v>29</v>
      </c>
      <c r="U24" s="3">
        <v>0</v>
      </c>
      <c r="V24" s="2" t="s">
        <v>29</v>
      </c>
      <c r="W24" s="3">
        <v>0</v>
      </c>
      <c r="X24" s="2" t="s">
        <v>29</v>
      </c>
      <c r="Y24" s="3">
        <v>0</v>
      </c>
      <c r="Z24" s="1" t="s">
        <v>31</v>
      </c>
      <c r="AA24" s="1" t="b">
        <v>0</v>
      </c>
    </row>
    <row r="25" spans="1:27" outlineLevel="2" x14ac:dyDescent="0.25">
      <c r="A25" s="1" t="b">
        <v>0</v>
      </c>
      <c r="B25" s="1" t="s">
        <v>3133</v>
      </c>
      <c r="C25" s="2">
        <v>1</v>
      </c>
      <c r="D25" s="1" t="s">
        <v>27</v>
      </c>
      <c r="E25" s="2">
        <v>378</v>
      </c>
      <c r="F25" s="1" t="s">
        <v>98</v>
      </c>
      <c r="G25" s="1" t="s">
        <v>99</v>
      </c>
      <c r="H25" s="1" t="s">
        <v>29</v>
      </c>
      <c r="I25" s="2" t="s">
        <v>29</v>
      </c>
      <c r="J25" s="3">
        <v>94</v>
      </c>
      <c r="K25" s="3">
        <v>11</v>
      </c>
      <c r="L25" s="3">
        <v>1034</v>
      </c>
      <c r="M25" s="1" t="s">
        <v>29</v>
      </c>
      <c r="N25" s="1" t="s">
        <v>40</v>
      </c>
      <c r="O25" s="3">
        <v>0</v>
      </c>
      <c r="P25" s="4" t="s">
        <v>3122</v>
      </c>
      <c r="Q25" s="1" t="b">
        <v>0</v>
      </c>
      <c r="R25" s="2">
        <v>11</v>
      </c>
      <c r="S25" s="3">
        <v>1034</v>
      </c>
      <c r="T25" s="2" t="s">
        <v>29</v>
      </c>
      <c r="U25" s="3">
        <v>0</v>
      </c>
      <c r="V25" s="2" t="s">
        <v>29</v>
      </c>
      <c r="W25" s="3">
        <v>0</v>
      </c>
      <c r="X25" s="2" t="s">
        <v>29</v>
      </c>
      <c r="Y25" s="3">
        <v>0</v>
      </c>
      <c r="Z25" s="1" t="s">
        <v>31</v>
      </c>
      <c r="AA25" s="1" t="b">
        <v>0</v>
      </c>
    </row>
    <row r="26" spans="1:27" outlineLevel="2" x14ac:dyDescent="0.25">
      <c r="A26" s="1" t="b">
        <v>0</v>
      </c>
      <c r="B26" s="1" t="s">
        <v>3134</v>
      </c>
      <c r="C26" s="2">
        <v>1</v>
      </c>
      <c r="D26" s="1" t="s">
        <v>27</v>
      </c>
      <c r="E26" s="2">
        <v>442</v>
      </c>
      <c r="F26" s="1" t="s">
        <v>100</v>
      </c>
      <c r="G26" s="1" t="s">
        <v>100</v>
      </c>
      <c r="H26" s="1" t="s">
        <v>29</v>
      </c>
      <c r="I26" s="2" t="s">
        <v>29</v>
      </c>
      <c r="J26" s="3">
        <v>49</v>
      </c>
      <c r="K26" s="3">
        <v>5</v>
      </c>
      <c r="L26" s="3">
        <v>245</v>
      </c>
      <c r="M26" s="1" t="s">
        <v>29</v>
      </c>
      <c r="N26" s="1" t="s">
        <v>40</v>
      </c>
      <c r="O26" s="3">
        <v>0</v>
      </c>
      <c r="P26" s="4" t="s">
        <v>3122</v>
      </c>
      <c r="Q26" s="1" t="b">
        <v>0</v>
      </c>
      <c r="R26" s="2">
        <v>5</v>
      </c>
      <c r="S26" s="3">
        <v>245</v>
      </c>
      <c r="T26" s="2" t="s">
        <v>29</v>
      </c>
      <c r="U26" s="3">
        <v>0</v>
      </c>
      <c r="V26" s="2" t="s">
        <v>29</v>
      </c>
      <c r="W26" s="3">
        <v>0</v>
      </c>
      <c r="X26" s="2" t="s">
        <v>29</v>
      </c>
      <c r="Y26" s="3">
        <v>0</v>
      </c>
      <c r="Z26" s="1" t="s">
        <v>31</v>
      </c>
      <c r="AA26" s="1" t="b">
        <v>0</v>
      </c>
    </row>
    <row r="27" spans="1:27" outlineLevel="2" x14ac:dyDescent="0.25">
      <c r="A27" s="1" t="b">
        <v>0</v>
      </c>
      <c r="B27" s="1" t="s">
        <v>3135</v>
      </c>
      <c r="C27" s="2">
        <v>1</v>
      </c>
      <c r="D27" s="1" t="s">
        <v>27</v>
      </c>
      <c r="E27" s="2">
        <v>464</v>
      </c>
      <c r="F27" s="1" t="s">
        <v>101</v>
      </c>
      <c r="G27" s="1" t="s">
        <v>101</v>
      </c>
      <c r="H27" s="1" t="s">
        <v>101</v>
      </c>
      <c r="I27" s="2" t="s">
        <v>29</v>
      </c>
      <c r="J27" s="3">
        <v>30</v>
      </c>
      <c r="K27" s="3">
        <v>72</v>
      </c>
      <c r="L27" s="3">
        <v>2160</v>
      </c>
      <c r="M27" s="1" t="s">
        <v>29</v>
      </c>
      <c r="N27" s="1" t="s">
        <v>40</v>
      </c>
      <c r="O27" s="3">
        <v>0</v>
      </c>
      <c r="P27" s="4" t="s">
        <v>3122</v>
      </c>
      <c r="Q27" s="1" t="b">
        <v>0</v>
      </c>
      <c r="R27" s="2">
        <v>72</v>
      </c>
      <c r="S27" s="3">
        <v>2160</v>
      </c>
      <c r="T27" s="2" t="s">
        <v>29</v>
      </c>
      <c r="U27" s="3">
        <v>0</v>
      </c>
      <c r="V27" s="2" t="s">
        <v>29</v>
      </c>
      <c r="W27" s="3">
        <v>0</v>
      </c>
      <c r="X27" s="2" t="s">
        <v>29</v>
      </c>
      <c r="Y27" s="3">
        <v>0</v>
      </c>
      <c r="Z27" s="1" t="s">
        <v>31</v>
      </c>
      <c r="AA27" s="1" t="b">
        <v>0</v>
      </c>
    </row>
    <row r="28" spans="1:27" outlineLevel="2" x14ac:dyDescent="0.25">
      <c r="A28" s="1" t="b">
        <v>0</v>
      </c>
      <c r="B28" s="1" t="s">
        <v>3136</v>
      </c>
      <c r="C28" s="2">
        <v>1</v>
      </c>
      <c r="D28" s="1" t="s">
        <v>27</v>
      </c>
      <c r="E28" s="2">
        <v>465</v>
      </c>
      <c r="F28" s="1" t="s">
        <v>102</v>
      </c>
      <c r="G28" s="1" t="s">
        <v>103</v>
      </c>
      <c r="H28" s="1" t="s">
        <v>29</v>
      </c>
      <c r="I28" s="2" t="s">
        <v>29</v>
      </c>
      <c r="J28" s="3">
        <v>310</v>
      </c>
      <c r="K28" s="3">
        <v>5</v>
      </c>
      <c r="L28" s="3">
        <v>1550</v>
      </c>
      <c r="M28" s="1" t="s">
        <v>29</v>
      </c>
      <c r="N28" s="1" t="s">
        <v>30</v>
      </c>
      <c r="O28" s="3">
        <v>0</v>
      </c>
      <c r="P28" s="4" t="s">
        <v>3122</v>
      </c>
      <c r="Q28" s="1" t="b">
        <v>0</v>
      </c>
      <c r="R28" s="2">
        <v>5</v>
      </c>
      <c r="S28" s="3">
        <v>1550</v>
      </c>
      <c r="T28" s="2" t="s">
        <v>29</v>
      </c>
      <c r="U28" s="3">
        <v>0</v>
      </c>
      <c r="V28" s="2" t="s">
        <v>29</v>
      </c>
      <c r="W28" s="3">
        <v>0</v>
      </c>
      <c r="X28" s="2" t="s">
        <v>29</v>
      </c>
      <c r="Y28" s="3">
        <v>0</v>
      </c>
      <c r="Z28" s="1" t="s">
        <v>31</v>
      </c>
      <c r="AA28" s="1" t="b">
        <v>0</v>
      </c>
    </row>
    <row r="29" spans="1:27" outlineLevel="2" x14ac:dyDescent="0.25">
      <c r="A29" s="1" t="b">
        <v>0</v>
      </c>
      <c r="B29" s="1" t="s">
        <v>3137</v>
      </c>
      <c r="C29" s="2">
        <v>1</v>
      </c>
      <c r="D29" s="1" t="s">
        <v>27</v>
      </c>
      <c r="E29" s="2">
        <v>547</v>
      </c>
      <c r="F29" s="1" t="s">
        <v>104</v>
      </c>
      <c r="G29" s="1" t="s">
        <v>104</v>
      </c>
      <c r="H29" s="1" t="s">
        <v>104</v>
      </c>
      <c r="I29" s="2">
        <v>10</v>
      </c>
      <c r="J29" s="3">
        <v>12</v>
      </c>
      <c r="K29" s="3">
        <v>80</v>
      </c>
      <c r="L29" s="3">
        <v>960</v>
      </c>
      <c r="M29" s="1" t="s">
        <v>29</v>
      </c>
      <c r="N29" s="1" t="s">
        <v>30</v>
      </c>
      <c r="O29" s="3">
        <v>0</v>
      </c>
      <c r="P29" s="4" t="s">
        <v>3122</v>
      </c>
      <c r="Q29" s="1" t="b">
        <v>0</v>
      </c>
      <c r="R29" s="2">
        <v>80</v>
      </c>
      <c r="S29" s="3">
        <v>960</v>
      </c>
      <c r="T29" s="2" t="s">
        <v>29</v>
      </c>
      <c r="U29" s="3">
        <v>0</v>
      </c>
      <c r="V29" s="2" t="s">
        <v>29</v>
      </c>
      <c r="W29" s="3">
        <v>0</v>
      </c>
      <c r="X29" s="2" t="s">
        <v>29</v>
      </c>
      <c r="Y29" s="3">
        <v>0</v>
      </c>
      <c r="Z29" s="1" t="s">
        <v>31</v>
      </c>
      <c r="AA29" s="1" t="b">
        <v>0</v>
      </c>
    </row>
    <row r="30" spans="1:27" outlineLevel="2" x14ac:dyDescent="0.25">
      <c r="A30" s="1" t="b">
        <v>0</v>
      </c>
      <c r="B30" s="1" t="s">
        <v>3138</v>
      </c>
      <c r="C30" s="2">
        <v>1</v>
      </c>
      <c r="D30" s="1" t="s">
        <v>27</v>
      </c>
      <c r="E30" s="2">
        <v>556</v>
      </c>
      <c r="F30" s="1" t="s">
        <v>105</v>
      </c>
      <c r="G30" s="1" t="s">
        <v>105</v>
      </c>
      <c r="H30" s="1" t="s">
        <v>105</v>
      </c>
      <c r="I30" s="2">
        <v>1</v>
      </c>
      <c r="J30" s="3">
        <v>430</v>
      </c>
      <c r="K30" s="3">
        <v>80</v>
      </c>
      <c r="L30" s="3">
        <v>34400</v>
      </c>
      <c r="M30" s="1" t="s">
        <v>29</v>
      </c>
      <c r="N30" s="1" t="s">
        <v>30</v>
      </c>
      <c r="O30" s="3">
        <v>0</v>
      </c>
      <c r="P30" s="4" t="s">
        <v>3122</v>
      </c>
      <c r="Q30" s="1" t="b">
        <v>0</v>
      </c>
      <c r="R30" s="2">
        <v>80</v>
      </c>
      <c r="S30" s="3">
        <v>34400</v>
      </c>
      <c r="T30" s="2" t="s">
        <v>29</v>
      </c>
      <c r="U30" s="3">
        <v>0</v>
      </c>
      <c r="V30" s="2" t="s">
        <v>29</v>
      </c>
      <c r="W30" s="3">
        <v>0</v>
      </c>
      <c r="X30" s="2" t="s">
        <v>29</v>
      </c>
      <c r="Y30" s="3">
        <v>0</v>
      </c>
      <c r="Z30" s="1" t="s">
        <v>31</v>
      </c>
      <c r="AA30" s="1" t="b">
        <v>0</v>
      </c>
    </row>
    <row r="31" spans="1:27" outlineLevel="2" x14ac:dyDescent="0.25">
      <c r="A31" s="1" t="b">
        <v>0</v>
      </c>
      <c r="B31" s="1" t="s">
        <v>3139</v>
      </c>
      <c r="C31" s="2">
        <v>1</v>
      </c>
      <c r="D31" s="1" t="s">
        <v>27</v>
      </c>
      <c r="E31" s="2">
        <v>580</v>
      </c>
      <c r="F31" s="1" t="s">
        <v>108</v>
      </c>
      <c r="G31" s="1" t="s">
        <v>108</v>
      </c>
      <c r="H31" s="1" t="s">
        <v>108</v>
      </c>
      <c r="I31" s="2">
        <v>1</v>
      </c>
      <c r="J31" s="3">
        <v>54</v>
      </c>
      <c r="K31" s="3">
        <v>1</v>
      </c>
      <c r="L31" s="3">
        <v>54</v>
      </c>
      <c r="M31" s="1" t="s">
        <v>29</v>
      </c>
      <c r="N31" s="1" t="s">
        <v>40</v>
      </c>
      <c r="O31" s="3">
        <v>0</v>
      </c>
      <c r="P31" s="4" t="s">
        <v>3122</v>
      </c>
      <c r="Q31" s="1" t="b">
        <v>0</v>
      </c>
      <c r="R31" s="2">
        <v>1</v>
      </c>
      <c r="S31" s="3">
        <v>54</v>
      </c>
      <c r="T31" s="2" t="s">
        <v>29</v>
      </c>
      <c r="U31" s="3">
        <v>0</v>
      </c>
      <c r="V31" s="2" t="s">
        <v>29</v>
      </c>
      <c r="W31" s="3">
        <v>0</v>
      </c>
      <c r="X31" s="2" t="s">
        <v>29</v>
      </c>
      <c r="Y31" s="3">
        <v>0</v>
      </c>
      <c r="Z31" s="1" t="s">
        <v>29</v>
      </c>
      <c r="AA31" s="1" t="b">
        <v>0</v>
      </c>
    </row>
    <row r="32" spans="1:27" outlineLevel="2" x14ac:dyDescent="0.25">
      <c r="L32" s="6">
        <f>SUBTOTAL(9,L14:L31)</f>
        <v>200330</v>
      </c>
    </row>
    <row r="33" spans="1:27" outlineLevel="1" x14ac:dyDescent="0.25">
      <c r="A33" s="5" t="s">
        <v>3140</v>
      </c>
      <c r="B33" s="5"/>
      <c r="C33" s="5"/>
      <c r="D33" s="5"/>
      <c r="E33" s="5"/>
      <c r="F33" s="5"/>
      <c r="G33" s="5"/>
      <c r="H33" s="5"/>
      <c r="I33" s="5"/>
      <c r="J33" s="5"/>
      <c r="K33" s="5"/>
      <c r="L33" s="5"/>
      <c r="M33" s="5"/>
      <c r="N33" s="5"/>
      <c r="O33" s="5"/>
      <c r="P33" s="5"/>
      <c r="Q33" s="5"/>
      <c r="R33" s="5"/>
      <c r="S33" s="5"/>
      <c r="T33" s="5"/>
      <c r="U33" s="5"/>
      <c r="V33" s="5"/>
      <c r="W33" s="5"/>
      <c r="X33" s="5"/>
      <c r="Y33" s="5"/>
      <c r="Z33" s="5"/>
      <c r="AA33" s="5"/>
    </row>
    <row r="34" spans="1:27" outlineLevel="2" x14ac:dyDescent="0.25">
      <c r="A34" s="1" t="b">
        <v>0</v>
      </c>
      <c r="B34" s="1" t="s">
        <v>3141</v>
      </c>
      <c r="C34" s="2">
        <v>1</v>
      </c>
      <c r="D34" s="1" t="s">
        <v>27</v>
      </c>
      <c r="E34" s="2">
        <v>5</v>
      </c>
      <c r="F34" s="1" t="s">
        <v>28</v>
      </c>
      <c r="G34" s="1" t="s">
        <v>28</v>
      </c>
      <c r="H34" s="1" t="s">
        <v>29</v>
      </c>
      <c r="I34" s="2" t="s">
        <v>29</v>
      </c>
      <c r="J34" s="3">
        <v>22</v>
      </c>
      <c r="K34" s="3">
        <v>310</v>
      </c>
      <c r="L34" s="3">
        <v>6820</v>
      </c>
      <c r="M34" s="1" t="s">
        <v>29</v>
      </c>
      <c r="N34" s="1" t="s">
        <v>30</v>
      </c>
      <c r="O34" s="3">
        <v>0</v>
      </c>
      <c r="P34" s="4" t="s">
        <v>3142</v>
      </c>
      <c r="Q34" s="1" t="b">
        <v>0</v>
      </c>
      <c r="R34" s="2">
        <v>310</v>
      </c>
      <c r="S34" s="3">
        <v>6820</v>
      </c>
      <c r="T34" s="2" t="s">
        <v>29</v>
      </c>
      <c r="U34" s="3">
        <v>0</v>
      </c>
      <c r="V34" s="2" t="s">
        <v>29</v>
      </c>
      <c r="W34" s="3">
        <v>0</v>
      </c>
      <c r="X34" s="2" t="s">
        <v>29</v>
      </c>
      <c r="Y34" s="3">
        <v>0</v>
      </c>
      <c r="Z34" s="1" t="s">
        <v>31</v>
      </c>
      <c r="AA34" s="1" t="b">
        <v>0</v>
      </c>
    </row>
    <row r="35" spans="1:27" outlineLevel="2" x14ac:dyDescent="0.25">
      <c r="A35" s="1" t="b">
        <v>0</v>
      </c>
      <c r="B35" s="1" t="s">
        <v>3143</v>
      </c>
      <c r="C35" s="2">
        <v>1</v>
      </c>
      <c r="D35" s="1" t="s">
        <v>27</v>
      </c>
      <c r="E35" s="2">
        <v>65</v>
      </c>
      <c r="F35" s="1" t="s">
        <v>32</v>
      </c>
      <c r="G35" s="1" t="s">
        <v>33</v>
      </c>
      <c r="H35" s="1" t="s">
        <v>29</v>
      </c>
      <c r="I35" s="2" t="s">
        <v>29</v>
      </c>
      <c r="J35" s="3">
        <v>105</v>
      </c>
      <c r="K35" s="3">
        <v>40</v>
      </c>
      <c r="L35" s="3">
        <v>4200</v>
      </c>
      <c r="M35" s="1" t="s">
        <v>29</v>
      </c>
      <c r="N35" s="1" t="s">
        <v>30</v>
      </c>
      <c r="O35" s="3">
        <v>0</v>
      </c>
      <c r="P35" s="4" t="s">
        <v>3142</v>
      </c>
      <c r="Q35" s="1" t="b">
        <v>0</v>
      </c>
      <c r="R35" s="2">
        <v>40</v>
      </c>
      <c r="S35" s="3">
        <v>4200</v>
      </c>
      <c r="T35" s="2" t="s">
        <v>29</v>
      </c>
      <c r="U35" s="3">
        <v>0</v>
      </c>
      <c r="V35" s="2" t="s">
        <v>29</v>
      </c>
      <c r="W35" s="3">
        <v>0</v>
      </c>
      <c r="X35" s="2" t="s">
        <v>29</v>
      </c>
      <c r="Y35" s="3">
        <v>0</v>
      </c>
      <c r="Z35" s="1" t="s">
        <v>31</v>
      </c>
      <c r="AA35" s="1" t="b">
        <v>0</v>
      </c>
    </row>
    <row r="36" spans="1:27" outlineLevel="2" x14ac:dyDescent="0.25">
      <c r="A36" s="1" t="b">
        <v>0</v>
      </c>
      <c r="B36" s="1" t="s">
        <v>3144</v>
      </c>
      <c r="C36" s="2">
        <v>1</v>
      </c>
      <c r="D36" s="1" t="s">
        <v>27</v>
      </c>
      <c r="E36" s="2">
        <v>95</v>
      </c>
      <c r="F36" s="1" t="s">
        <v>34</v>
      </c>
      <c r="G36" s="1" t="s">
        <v>35</v>
      </c>
      <c r="H36" s="1" t="s">
        <v>29</v>
      </c>
      <c r="I36" s="2" t="s">
        <v>29</v>
      </c>
      <c r="J36" s="3">
        <v>445</v>
      </c>
      <c r="K36" s="3">
        <v>18</v>
      </c>
      <c r="L36" s="3">
        <v>8010</v>
      </c>
      <c r="M36" s="1" t="s">
        <v>29</v>
      </c>
      <c r="N36" s="1" t="s">
        <v>30</v>
      </c>
      <c r="O36" s="3">
        <v>0</v>
      </c>
      <c r="P36" s="4" t="s">
        <v>3142</v>
      </c>
      <c r="Q36" s="1" t="b">
        <v>0</v>
      </c>
      <c r="R36" s="2">
        <v>18</v>
      </c>
      <c r="S36" s="3">
        <v>8010</v>
      </c>
      <c r="T36" s="2" t="s">
        <v>29</v>
      </c>
      <c r="U36" s="3">
        <v>0</v>
      </c>
      <c r="V36" s="2" t="s">
        <v>29</v>
      </c>
      <c r="W36" s="3">
        <v>0</v>
      </c>
      <c r="X36" s="2" t="s">
        <v>29</v>
      </c>
      <c r="Y36" s="3">
        <v>0</v>
      </c>
      <c r="Z36" s="1" t="s">
        <v>31</v>
      </c>
      <c r="AA36" s="1" t="b">
        <v>0</v>
      </c>
    </row>
    <row r="37" spans="1:27" outlineLevel="2" x14ac:dyDescent="0.25">
      <c r="A37" s="1" t="b">
        <v>0</v>
      </c>
      <c r="B37" s="1" t="s">
        <v>3145</v>
      </c>
      <c r="C37" s="2">
        <v>1</v>
      </c>
      <c r="D37" s="1" t="s">
        <v>27</v>
      </c>
      <c r="E37" s="2">
        <v>97</v>
      </c>
      <c r="F37" s="1" t="s">
        <v>36</v>
      </c>
      <c r="G37" s="1" t="s">
        <v>37</v>
      </c>
      <c r="H37" s="1" t="s">
        <v>29</v>
      </c>
      <c r="I37" s="2" t="s">
        <v>29</v>
      </c>
      <c r="J37" s="3">
        <v>240</v>
      </c>
      <c r="K37" s="3">
        <v>40</v>
      </c>
      <c r="L37" s="3">
        <v>9600</v>
      </c>
      <c r="M37" s="1" t="s">
        <v>29</v>
      </c>
      <c r="N37" s="1" t="s">
        <v>30</v>
      </c>
      <c r="O37" s="3">
        <v>0</v>
      </c>
      <c r="P37" s="4" t="s">
        <v>3142</v>
      </c>
      <c r="Q37" s="1" t="b">
        <v>0</v>
      </c>
      <c r="R37" s="2">
        <v>40</v>
      </c>
      <c r="S37" s="3">
        <v>9600</v>
      </c>
      <c r="T37" s="2" t="s">
        <v>29</v>
      </c>
      <c r="U37" s="3">
        <v>0</v>
      </c>
      <c r="V37" s="2" t="s">
        <v>29</v>
      </c>
      <c r="W37" s="3">
        <v>0</v>
      </c>
      <c r="X37" s="2" t="s">
        <v>29</v>
      </c>
      <c r="Y37" s="3">
        <v>0</v>
      </c>
      <c r="Z37" s="1" t="s">
        <v>31</v>
      </c>
      <c r="AA37" s="1" t="b">
        <v>0</v>
      </c>
    </row>
    <row r="38" spans="1:27" outlineLevel="2" x14ac:dyDescent="0.25">
      <c r="A38" s="1" t="b">
        <v>0</v>
      </c>
      <c r="B38" s="1" t="s">
        <v>3146</v>
      </c>
      <c r="C38" s="2">
        <v>1</v>
      </c>
      <c r="D38" s="1" t="s">
        <v>27</v>
      </c>
      <c r="E38" s="2">
        <v>193</v>
      </c>
      <c r="F38" s="1" t="s">
        <v>719</v>
      </c>
      <c r="G38" s="1" t="s">
        <v>719</v>
      </c>
      <c r="H38" s="1" t="s">
        <v>29</v>
      </c>
      <c r="I38" s="2" t="s">
        <v>29</v>
      </c>
      <c r="J38" s="3">
        <v>53</v>
      </c>
      <c r="K38" s="3">
        <v>34</v>
      </c>
      <c r="L38" s="3">
        <v>1802</v>
      </c>
      <c r="M38" s="1" t="s">
        <v>29</v>
      </c>
      <c r="N38" s="1" t="s">
        <v>30</v>
      </c>
      <c r="O38" s="3">
        <v>0</v>
      </c>
      <c r="P38" s="4" t="s">
        <v>3142</v>
      </c>
      <c r="Q38" s="1" t="b">
        <v>0</v>
      </c>
      <c r="R38" s="2">
        <v>34</v>
      </c>
      <c r="S38" s="3">
        <v>1802</v>
      </c>
      <c r="T38" s="2" t="s">
        <v>29</v>
      </c>
      <c r="U38" s="3">
        <v>0</v>
      </c>
      <c r="V38" s="2" t="s">
        <v>29</v>
      </c>
      <c r="W38" s="3">
        <v>0</v>
      </c>
      <c r="X38" s="2" t="s">
        <v>29</v>
      </c>
      <c r="Y38" s="3">
        <v>0</v>
      </c>
      <c r="Z38" s="1" t="s">
        <v>31</v>
      </c>
      <c r="AA38" s="1" t="b">
        <v>0</v>
      </c>
    </row>
    <row r="39" spans="1:27" outlineLevel="2" x14ac:dyDescent="0.25">
      <c r="A39" s="1" t="b">
        <v>0</v>
      </c>
      <c r="B39" s="1" t="s">
        <v>3147</v>
      </c>
      <c r="C39" s="2">
        <v>1</v>
      </c>
      <c r="D39" s="1" t="s">
        <v>27</v>
      </c>
      <c r="E39" s="2">
        <v>247</v>
      </c>
      <c r="F39" s="1" t="s">
        <v>38</v>
      </c>
      <c r="G39" s="1" t="s">
        <v>39</v>
      </c>
      <c r="H39" s="1" t="s">
        <v>29</v>
      </c>
      <c r="I39" s="2" t="s">
        <v>29</v>
      </c>
      <c r="J39" s="3">
        <v>420</v>
      </c>
      <c r="K39" s="3">
        <v>6</v>
      </c>
      <c r="L39" s="3">
        <v>2520</v>
      </c>
      <c r="M39" s="1" t="s">
        <v>29</v>
      </c>
      <c r="N39" s="1" t="s">
        <v>40</v>
      </c>
      <c r="O39" s="3">
        <v>0</v>
      </c>
      <c r="P39" s="4" t="s">
        <v>3142</v>
      </c>
      <c r="Q39" s="1" t="b">
        <v>0</v>
      </c>
      <c r="R39" s="2">
        <v>6</v>
      </c>
      <c r="S39" s="3">
        <v>2520</v>
      </c>
      <c r="T39" s="2" t="s">
        <v>29</v>
      </c>
      <c r="U39" s="3">
        <v>0</v>
      </c>
      <c r="V39" s="2" t="s">
        <v>29</v>
      </c>
      <c r="W39" s="3">
        <v>0</v>
      </c>
      <c r="X39" s="2" t="s">
        <v>29</v>
      </c>
      <c r="Y39" s="3">
        <v>0</v>
      </c>
      <c r="Z39" s="1" t="s">
        <v>31</v>
      </c>
      <c r="AA39" s="1" t="b">
        <v>0</v>
      </c>
    </row>
    <row r="40" spans="1:27" outlineLevel="2" x14ac:dyDescent="0.25">
      <c r="A40" s="1" t="b">
        <v>0</v>
      </c>
      <c r="B40" s="1" t="s">
        <v>3148</v>
      </c>
      <c r="C40" s="2">
        <v>1</v>
      </c>
      <c r="D40" s="1" t="s">
        <v>27</v>
      </c>
      <c r="E40" s="2">
        <v>300</v>
      </c>
      <c r="F40" s="1" t="s">
        <v>41</v>
      </c>
      <c r="G40" s="1" t="s">
        <v>42</v>
      </c>
      <c r="H40" s="1" t="s">
        <v>42</v>
      </c>
      <c r="I40" s="2" t="s">
        <v>29</v>
      </c>
      <c r="J40" s="3">
        <v>116</v>
      </c>
      <c r="K40" s="3">
        <v>15</v>
      </c>
      <c r="L40" s="3">
        <v>1740</v>
      </c>
      <c r="M40" s="1" t="s">
        <v>29</v>
      </c>
      <c r="N40" s="1" t="s">
        <v>30</v>
      </c>
      <c r="O40" s="3">
        <v>0</v>
      </c>
      <c r="P40" s="4" t="s">
        <v>3142</v>
      </c>
      <c r="Q40" s="1" t="b">
        <v>0</v>
      </c>
      <c r="R40" s="2">
        <v>15</v>
      </c>
      <c r="S40" s="3">
        <v>1740</v>
      </c>
      <c r="T40" s="2" t="s">
        <v>29</v>
      </c>
      <c r="U40" s="3">
        <v>0</v>
      </c>
      <c r="V40" s="2" t="s">
        <v>29</v>
      </c>
      <c r="W40" s="3">
        <v>0</v>
      </c>
      <c r="X40" s="2" t="s">
        <v>29</v>
      </c>
      <c r="Y40" s="3">
        <v>0</v>
      </c>
      <c r="Z40" s="1" t="s">
        <v>31</v>
      </c>
      <c r="AA40" s="1" t="b">
        <v>0</v>
      </c>
    </row>
    <row r="41" spans="1:27" outlineLevel="2" x14ac:dyDescent="0.25">
      <c r="A41" s="1" t="b">
        <v>0</v>
      </c>
      <c r="B41" s="1" t="s">
        <v>3149</v>
      </c>
      <c r="C41" s="2">
        <v>1</v>
      </c>
      <c r="D41" s="1" t="s">
        <v>27</v>
      </c>
      <c r="E41" s="2">
        <v>315</v>
      </c>
      <c r="F41" s="1" t="s">
        <v>43</v>
      </c>
      <c r="G41" s="1" t="s">
        <v>44</v>
      </c>
      <c r="H41" s="1" t="s">
        <v>29</v>
      </c>
      <c r="I41" s="2" t="s">
        <v>29</v>
      </c>
      <c r="J41" s="3">
        <v>105</v>
      </c>
      <c r="K41" s="3">
        <v>3</v>
      </c>
      <c r="L41" s="3">
        <v>315</v>
      </c>
      <c r="M41" s="1" t="s">
        <v>29</v>
      </c>
      <c r="N41" s="1" t="s">
        <v>40</v>
      </c>
      <c r="O41" s="3">
        <v>0</v>
      </c>
      <c r="P41" s="4" t="s">
        <v>3142</v>
      </c>
      <c r="Q41" s="1" t="b">
        <v>0</v>
      </c>
      <c r="R41" s="2">
        <v>3</v>
      </c>
      <c r="S41" s="3">
        <v>315</v>
      </c>
      <c r="T41" s="2" t="s">
        <v>29</v>
      </c>
      <c r="U41" s="3">
        <v>0</v>
      </c>
      <c r="V41" s="2" t="s">
        <v>29</v>
      </c>
      <c r="W41" s="3">
        <v>0</v>
      </c>
      <c r="X41" s="2" t="s">
        <v>29</v>
      </c>
      <c r="Y41" s="3">
        <v>0</v>
      </c>
      <c r="Z41" s="1" t="s">
        <v>31</v>
      </c>
      <c r="AA41" s="1" t="b">
        <v>0</v>
      </c>
    </row>
    <row r="42" spans="1:27" outlineLevel="2" x14ac:dyDescent="0.25">
      <c r="A42" s="1" t="b">
        <v>0</v>
      </c>
      <c r="B42" s="1" t="s">
        <v>3150</v>
      </c>
      <c r="C42" s="2">
        <v>1</v>
      </c>
      <c r="D42" s="1" t="s">
        <v>27</v>
      </c>
      <c r="E42" s="2">
        <v>397</v>
      </c>
      <c r="F42" s="1" t="s">
        <v>45</v>
      </c>
      <c r="G42" s="1" t="s">
        <v>46</v>
      </c>
      <c r="H42" s="1" t="s">
        <v>46</v>
      </c>
      <c r="I42" s="2" t="s">
        <v>29</v>
      </c>
      <c r="J42" s="3">
        <v>5</v>
      </c>
      <c r="K42" s="3">
        <v>230</v>
      </c>
      <c r="L42" s="3">
        <v>1150</v>
      </c>
      <c r="M42" s="1" t="s">
        <v>29</v>
      </c>
      <c r="N42" s="1" t="s">
        <v>40</v>
      </c>
      <c r="O42" s="3">
        <v>0</v>
      </c>
      <c r="P42" s="4" t="s">
        <v>3142</v>
      </c>
      <c r="Q42" s="1" t="b">
        <v>0</v>
      </c>
      <c r="R42" s="2">
        <v>230</v>
      </c>
      <c r="S42" s="3">
        <v>1150</v>
      </c>
      <c r="T42" s="2" t="s">
        <v>29</v>
      </c>
      <c r="U42" s="3">
        <v>0</v>
      </c>
      <c r="V42" s="2" t="s">
        <v>29</v>
      </c>
      <c r="W42" s="3">
        <v>0</v>
      </c>
      <c r="X42" s="2" t="s">
        <v>29</v>
      </c>
      <c r="Y42" s="3">
        <v>0</v>
      </c>
      <c r="Z42" s="1" t="s">
        <v>31</v>
      </c>
      <c r="AA42" s="1" t="b">
        <v>0</v>
      </c>
    </row>
    <row r="43" spans="1:27" outlineLevel="2" x14ac:dyDescent="0.25">
      <c r="A43" s="1" t="b">
        <v>0</v>
      </c>
      <c r="B43" s="1" t="s">
        <v>3151</v>
      </c>
      <c r="C43" s="2">
        <v>1</v>
      </c>
      <c r="D43" s="1" t="s">
        <v>27</v>
      </c>
      <c r="E43" s="2">
        <v>398</v>
      </c>
      <c r="F43" s="1" t="s">
        <v>47</v>
      </c>
      <c r="G43" s="1" t="s">
        <v>48</v>
      </c>
      <c r="H43" s="1" t="s">
        <v>29</v>
      </c>
      <c r="I43" s="2" t="s">
        <v>29</v>
      </c>
      <c r="J43" s="3">
        <v>50</v>
      </c>
      <c r="K43" s="3">
        <v>15</v>
      </c>
      <c r="L43" s="3">
        <v>750</v>
      </c>
      <c r="M43" s="1" t="s">
        <v>29</v>
      </c>
      <c r="N43" s="1" t="s">
        <v>40</v>
      </c>
      <c r="O43" s="3">
        <v>0</v>
      </c>
      <c r="P43" s="4" t="s">
        <v>3142</v>
      </c>
      <c r="Q43" s="1" t="b">
        <v>0</v>
      </c>
      <c r="R43" s="2">
        <v>15</v>
      </c>
      <c r="S43" s="3">
        <v>750</v>
      </c>
      <c r="T43" s="2" t="s">
        <v>29</v>
      </c>
      <c r="U43" s="3">
        <v>0</v>
      </c>
      <c r="V43" s="2" t="s">
        <v>29</v>
      </c>
      <c r="W43" s="3">
        <v>0</v>
      </c>
      <c r="X43" s="2" t="s">
        <v>29</v>
      </c>
      <c r="Y43" s="3">
        <v>0</v>
      </c>
      <c r="Z43" s="1" t="s">
        <v>31</v>
      </c>
      <c r="AA43" s="1" t="b">
        <v>0</v>
      </c>
    </row>
    <row r="44" spans="1:27" outlineLevel="2" x14ac:dyDescent="0.25">
      <c r="A44" s="1" t="b">
        <v>0</v>
      </c>
      <c r="B44" s="1" t="s">
        <v>3152</v>
      </c>
      <c r="C44" s="2">
        <v>1</v>
      </c>
      <c r="D44" s="1" t="s">
        <v>27</v>
      </c>
      <c r="E44" s="2">
        <v>538</v>
      </c>
      <c r="F44" s="1" t="s">
        <v>49</v>
      </c>
      <c r="G44" s="1" t="s">
        <v>49</v>
      </c>
      <c r="H44" s="1" t="s">
        <v>50</v>
      </c>
      <c r="I44" s="2">
        <v>10</v>
      </c>
      <c r="J44" s="3">
        <v>330</v>
      </c>
      <c r="K44" s="3">
        <v>2</v>
      </c>
      <c r="L44" s="3">
        <v>660</v>
      </c>
      <c r="M44" s="1" t="s">
        <v>29</v>
      </c>
      <c r="N44" s="1" t="s">
        <v>40</v>
      </c>
      <c r="O44" s="3">
        <v>0</v>
      </c>
      <c r="P44" s="4" t="s">
        <v>3142</v>
      </c>
      <c r="Q44" s="1" t="b">
        <v>0</v>
      </c>
      <c r="R44" s="2">
        <v>2</v>
      </c>
      <c r="S44" s="3">
        <v>660</v>
      </c>
      <c r="T44" s="2" t="s">
        <v>29</v>
      </c>
      <c r="U44" s="3">
        <v>0</v>
      </c>
      <c r="V44" s="2" t="s">
        <v>29</v>
      </c>
      <c r="W44" s="3">
        <v>0</v>
      </c>
      <c r="X44" s="2" t="s">
        <v>29</v>
      </c>
      <c r="Y44" s="3">
        <v>0</v>
      </c>
      <c r="Z44" s="1" t="s">
        <v>31</v>
      </c>
      <c r="AA44" s="1" t="b">
        <v>0</v>
      </c>
    </row>
    <row r="45" spans="1:27" outlineLevel="2" x14ac:dyDescent="0.25">
      <c r="A45" s="1" t="b">
        <v>0</v>
      </c>
      <c r="B45" s="1" t="s">
        <v>3153</v>
      </c>
      <c r="C45" s="2">
        <v>1</v>
      </c>
      <c r="D45" s="1" t="s">
        <v>27</v>
      </c>
      <c r="E45" s="2">
        <v>595</v>
      </c>
      <c r="F45" s="1" t="s">
        <v>51</v>
      </c>
      <c r="G45" s="1" t="s">
        <v>52</v>
      </c>
      <c r="H45" s="1" t="s">
        <v>29</v>
      </c>
      <c r="I45" s="2" t="s">
        <v>29</v>
      </c>
      <c r="J45" s="3">
        <v>148</v>
      </c>
      <c r="K45" s="3">
        <v>3</v>
      </c>
      <c r="L45" s="3">
        <v>444</v>
      </c>
      <c r="M45" s="1" t="s">
        <v>29</v>
      </c>
      <c r="N45" s="1" t="s">
        <v>40</v>
      </c>
      <c r="O45" s="3">
        <v>0</v>
      </c>
      <c r="P45" s="4" t="s">
        <v>3142</v>
      </c>
      <c r="Q45" s="1" t="b">
        <v>0</v>
      </c>
      <c r="R45" s="2">
        <v>3</v>
      </c>
      <c r="S45" s="3">
        <v>444</v>
      </c>
      <c r="T45" s="2" t="s">
        <v>29</v>
      </c>
      <c r="U45" s="3">
        <v>0</v>
      </c>
      <c r="V45" s="2" t="s">
        <v>29</v>
      </c>
      <c r="W45" s="3">
        <v>0</v>
      </c>
      <c r="X45" s="2" t="s">
        <v>29</v>
      </c>
      <c r="Y45" s="3">
        <v>0</v>
      </c>
      <c r="Z45" s="1" t="s">
        <v>31</v>
      </c>
      <c r="AA45" s="1" t="b">
        <v>0</v>
      </c>
    </row>
    <row r="46" spans="1:27" outlineLevel="2" x14ac:dyDescent="0.25">
      <c r="A46" s="1" t="b">
        <v>0</v>
      </c>
      <c r="B46" s="1" t="s">
        <v>3154</v>
      </c>
      <c r="C46" s="2">
        <v>1</v>
      </c>
      <c r="D46" s="1" t="s">
        <v>27</v>
      </c>
      <c r="E46" s="2">
        <v>598</v>
      </c>
      <c r="F46" s="1" t="s">
        <v>53</v>
      </c>
      <c r="G46" s="1" t="s">
        <v>54</v>
      </c>
      <c r="H46" s="1" t="s">
        <v>55</v>
      </c>
      <c r="I46" s="2">
        <v>20</v>
      </c>
      <c r="J46" s="3">
        <v>152</v>
      </c>
      <c r="K46" s="3">
        <v>2</v>
      </c>
      <c r="L46" s="3">
        <v>304</v>
      </c>
      <c r="M46" s="1" t="s">
        <v>29</v>
      </c>
      <c r="N46" s="1" t="s">
        <v>40</v>
      </c>
      <c r="O46" s="3">
        <v>0</v>
      </c>
      <c r="P46" s="4" t="s">
        <v>3142</v>
      </c>
      <c r="Q46" s="1" t="b">
        <v>0</v>
      </c>
      <c r="R46" s="2">
        <v>2</v>
      </c>
      <c r="S46" s="3">
        <v>304</v>
      </c>
      <c r="T46" s="2" t="s">
        <v>29</v>
      </c>
      <c r="U46" s="3">
        <v>0</v>
      </c>
      <c r="V46" s="2" t="s">
        <v>29</v>
      </c>
      <c r="W46" s="3">
        <v>0</v>
      </c>
      <c r="X46" s="2" t="s">
        <v>29</v>
      </c>
      <c r="Y46" s="3">
        <v>0</v>
      </c>
      <c r="Z46" s="1" t="s">
        <v>31</v>
      </c>
      <c r="AA46" s="1" t="b">
        <v>0</v>
      </c>
    </row>
    <row r="47" spans="1:27" outlineLevel="2" x14ac:dyDescent="0.25">
      <c r="A47" s="1" t="b">
        <v>0</v>
      </c>
      <c r="B47" s="1" t="s">
        <v>3155</v>
      </c>
      <c r="C47" s="2">
        <v>1</v>
      </c>
      <c r="D47" s="1" t="s">
        <v>27</v>
      </c>
      <c r="E47" s="2">
        <v>609</v>
      </c>
      <c r="F47" s="1" t="s">
        <v>56</v>
      </c>
      <c r="G47" s="1" t="s">
        <v>57</v>
      </c>
      <c r="H47" s="1" t="s">
        <v>58</v>
      </c>
      <c r="I47" s="2">
        <v>1</v>
      </c>
      <c r="J47" s="3">
        <v>90</v>
      </c>
      <c r="K47" s="3">
        <v>4</v>
      </c>
      <c r="L47" s="3">
        <v>360</v>
      </c>
      <c r="M47" s="1" t="s">
        <v>29</v>
      </c>
      <c r="N47" s="1" t="s">
        <v>29</v>
      </c>
      <c r="O47" s="3">
        <v>0</v>
      </c>
      <c r="P47" s="4" t="s">
        <v>3142</v>
      </c>
      <c r="Q47" s="1" t="b">
        <v>0</v>
      </c>
      <c r="R47" s="2">
        <v>4</v>
      </c>
      <c r="S47" s="3">
        <v>360</v>
      </c>
      <c r="T47" s="2" t="s">
        <v>29</v>
      </c>
      <c r="U47" s="3">
        <v>0</v>
      </c>
      <c r="V47" s="2" t="s">
        <v>29</v>
      </c>
      <c r="W47" s="3">
        <v>0</v>
      </c>
      <c r="X47" s="2" t="s">
        <v>29</v>
      </c>
      <c r="Y47" s="3">
        <v>0</v>
      </c>
      <c r="Z47" s="1" t="s">
        <v>29</v>
      </c>
      <c r="AA47" s="1" t="b">
        <v>0</v>
      </c>
    </row>
    <row r="48" spans="1:27" outlineLevel="2" x14ac:dyDescent="0.25">
      <c r="A48" s="1" t="b">
        <v>0</v>
      </c>
      <c r="B48" s="1" t="s">
        <v>3156</v>
      </c>
      <c r="C48" s="2">
        <v>1</v>
      </c>
      <c r="D48" s="1" t="s">
        <v>27</v>
      </c>
      <c r="E48" s="2">
        <v>618</v>
      </c>
      <c r="F48" s="1" t="s">
        <v>59</v>
      </c>
      <c r="G48" s="1" t="s">
        <v>60</v>
      </c>
      <c r="H48" s="1" t="s">
        <v>61</v>
      </c>
      <c r="I48" s="2">
        <v>10</v>
      </c>
      <c r="J48" s="3">
        <v>247</v>
      </c>
      <c r="K48" s="3">
        <v>1</v>
      </c>
      <c r="L48" s="3">
        <v>247</v>
      </c>
      <c r="M48" s="1" t="s">
        <v>29</v>
      </c>
      <c r="N48" s="1" t="s">
        <v>40</v>
      </c>
      <c r="O48" s="3">
        <v>0</v>
      </c>
      <c r="P48" s="4" t="s">
        <v>3142</v>
      </c>
      <c r="Q48" s="1" t="b">
        <v>0</v>
      </c>
      <c r="R48" s="2">
        <v>1</v>
      </c>
      <c r="S48" s="3">
        <v>247</v>
      </c>
      <c r="T48" s="2" t="s">
        <v>29</v>
      </c>
      <c r="U48" s="3">
        <v>0</v>
      </c>
      <c r="V48" s="2" t="s">
        <v>29</v>
      </c>
      <c r="W48" s="3">
        <v>0</v>
      </c>
      <c r="X48" s="2" t="s">
        <v>29</v>
      </c>
      <c r="Y48" s="3">
        <v>0</v>
      </c>
      <c r="Z48" s="1" t="s">
        <v>29</v>
      </c>
      <c r="AA48" s="1" t="b">
        <v>0</v>
      </c>
    </row>
    <row r="49" spans="1:27" outlineLevel="2" x14ac:dyDescent="0.25">
      <c r="A49" s="1" t="b">
        <v>0</v>
      </c>
      <c r="B49" s="1" t="s">
        <v>3157</v>
      </c>
      <c r="C49" s="2">
        <v>1</v>
      </c>
      <c r="D49" s="1" t="s">
        <v>27</v>
      </c>
      <c r="E49" s="2">
        <v>619</v>
      </c>
      <c r="F49" s="1" t="s">
        <v>62</v>
      </c>
      <c r="G49" s="1" t="s">
        <v>62</v>
      </c>
      <c r="H49" s="1" t="s">
        <v>63</v>
      </c>
      <c r="I49" s="2">
        <v>25</v>
      </c>
      <c r="J49" s="3">
        <v>98</v>
      </c>
      <c r="K49" s="3">
        <v>1</v>
      </c>
      <c r="L49" s="3">
        <v>98</v>
      </c>
      <c r="M49" s="1" t="s">
        <v>29</v>
      </c>
      <c r="N49" s="1" t="s">
        <v>40</v>
      </c>
      <c r="O49" s="3">
        <v>0</v>
      </c>
      <c r="P49" s="4" t="s">
        <v>3142</v>
      </c>
      <c r="Q49" s="1" t="b">
        <v>0</v>
      </c>
      <c r="R49" s="2">
        <v>1</v>
      </c>
      <c r="S49" s="3">
        <v>98</v>
      </c>
      <c r="T49" s="2" t="s">
        <v>29</v>
      </c>
      <c r="U49" s="3">
        <v>0</v>
      </c>
      <c r="V49" s="2" t="s">
        <v>29</v>
      </c>
      <c r="W49" s="3">
        <v>0</v>
      </c>
      <c r="X49" s="2" t="s">
        <v>29</v>
      </c>
      <c r="Y49" s="3">
        <v>0</v>
      </c>
      <c r="Z49" s="1" t="s">
        <v>29</v>
      </c>
      <c r="AA49" s="1" t="b">
        <v>0</v>
      </c>
    </row>
    <row r="50" spans="1:27" outlineLevel="2" x14ac:dyDescent="0.25">
      <c r="A50" s="1" t="b">
        <v>0</v>
      </c>
      <c r="B50" s="1" t="s">
        <v>3158</v>
      </c>
      <c r="C50" s="2">
        <v>1</v>
      </c>
      <c r="D50" s="1" t="s">
        <v>27</v>
      </c>
      <c r="E50" s="2">
        <v>637</v>
      </c>
      <c r="F50" s="1" t="s">
        <v>187</v>
      </c>
      <c r="G50" s="1" t="s">
        <v>188</v>
      </c>
      <c r="H50" s="1" t="s">
        <v>189</v>
      </c>
      <c r="I50" s="2">
        <v>1</v>
      </c>
      <c r="J50" s="3">
        <v>10</v>
      </c>
      <c r="K50" s="3">
        <v>2</v>
      </c>
      <c r="L50" s="3">
        <v>20</v>
      </c>
      <c r="M50" s="1" t="s">
        <v>29</v>
      </c>
      <c r="N50" s="1" t="s">
        <v>29</v>
      </c>
      <c r="O50" s="3">
        <v>0</v>
      </c>
      <c r="P50" s="4" t="s">
        <v>3142</v>
      </c>
      <c r="Q50" s="1" t="b">
        <v>0</v>
      </c>
      <c r="R50" s="2">
        <v>2</v>
      </c>
      <c r="S50" s="3">
        <v>20</v>
      </c>
      <c r="T50" s="2" t="s">
        <v>29</v>
      </c>
      <c r="U50" s="3">
        <v>0</v>
      </c>
      <c r="V50" s="2" t="s">
        <v>29</v>
      </c>
      <c r="W50" s="3">
        <v>0</v>
      </c>
      <c r="X50" s="2" t="s">
        <v>29</v>
      </c>
      <c r="Y50" s="3">
        <v>0</v>
      </c>
      <c r="Z50" s="1" t="s">
        <v>29</v>
      </c>
      <c r="AA50" s="1" t="b">
        <v>0</v>
      </c>
    </row>
    <row r="51" spans="1:27" outlineLevel="2" x14ac:dyDescent="0.25">
      <c r="A51" s="1" t="b">
        <v>0</v>
      </c>
      <c r="B51" s="1" t="s">
        <v>3159</v>
      </c>
      <c r="C51" s="2">
        <v>1</v>
      </c>
      <c r="D51" s="1" t="s">
        <v>65</v>
      </c>
      <c r="E51" s="2">
        <v>363</v>
      </c>
      <c r="F51" s="1" t="s">
        <v>66</v>
      </c>
      <c r="G51" s="1" t="s">
        <v>67</v>
      </c>
      <c r="H51" s="1" t="s">
        <v>29</v>
      </c>
      <c r="I51" s="2" t="s">
        <v>29</v>
      </c>
      <c r="J51" s="3">
        <v>90</v>
      </c>
      <c r="K51" s="3">
        <v>4</v>
      </c>
      <c r="L51" s="3">
        <v>360</v>
      </c>
      <c r="M51" s="1" t="s">
        <v>29</v>
      </c>
      <c r="N51" s="1" t="s">
        <v>40</v>
      </c>
      <c r="O51" s="3">
        <v>0</v>
      </c>
      <c r="P51" s="4" t="s">
        <v>3142</v>
      </c>
      <c r="Q51" s="1" t="b">
        <v>0</v>
      </c>
      <c r="R51" s="2">
        <v>4</v>
      </c>
      <c r="S51" s="3">
        <v>360</v>
      </c>
      <c r="T51" s="2" t="s">
        <v>29</v>
      </c>
      <c r="U51" s="3">
        <v>0</v>
      </c>
      <c r="V51" s="2" t="s">
        <v>29</v>
      </c>
      <c r="W51" s="3">
        <v>0</v>
      </c>
      <c r="X51" s="2" t="s">
        <v>29</v>
      </c>
      <c r="Y51" s="3">
        <v>0</v>
      </c>
      <c r="Z51" s="1" t="s">
        <v>31</v>
      </c>
      <c r="AA51" s="1" t="b">
        <v>0</v>
      </c>
    </row>
    <row r="52" spans="1:27" outlineLevel="1" x14ac:dyDescent="0.25">
      <c r="L52" s="6">
        <f>SUBTOTAL(9,L34:L51)</f>
        <v>39400</v>
      </c>
    </row>
    <row r="53" spans="1:27" outlineLevel="2" x14ac:dyDescent="0.25">
      <c r="A53" s="5" t="s">
        <v>3160</v>
      </c>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27" outlineLevel="2" x14ac:dyDescent="0.25">
      <c r="A54" s="1" t="b">
        <v>0</v>
      </c>
      <c r="B54" s="1" t="s">
        <v>3161</v>
      </c>
      <c r="C54" s="2">
        <v>1</v>
      </c>
      <c r="D54" s="1" t="s">
        <v>27</v>
      </c>
      <c r="E54" s="2">
        <v>7</v>
      </c>
      <c r="F54" s="1" t="s">
        <v>121</v>
      </c>
      <c r="G54" s="1" t="s">
        <v>121</v>
      </c>
      <c r="H54" s="1" t="s">
        <v>29</v>
      </c>
      <c r="I54" s="2" t="s">
        <v>29</v>
      </c>
      <c r="J54" s="3">
        <v>26.7</v>
      </c>
      <c r="K54" s="3">
        <v>73</v>
      </c>
      <c r="L54" s="3">
        <v>1949.1</v>
      </c>
      <c r="M54" s="1" t="s">
        <v>29</v>
      </c>
      <c r="N54" s="1" t="s">
        <v>30</v>
      </c>
      <c r="O54" s="3">
        <v>0</v>
      </c>
      <c r="P54" s="4" t="s">
        <v>3162</v>
      </c>
      <c r="Q54" s="1" t="b">
        <v>0</v>
      </c>
      <c r="R54" s="2">
        <v>73</v>
      </c>
      <c r="S54" s="3">
        <v>1949.1</v>
      </c>
      <c r="T54" s="2" t="s">
        <v>29</v>
      </c>
      <c r="U54" s="3">
        <v>0</v>
      </c>
      <c r="V54" s="2" t="s">
        <v>29</v>
      </c>
      <c r="W54" s="3">
        <v>0</v>
      </c>
      <c r="X54" s="2" t="s">
        <v>29</v>
      </c>
      <c r="Y54" s="3">
        <v>0</v>
      </c>
      <c r="Z54" s="1" t="s">
        <v>31</v>
      </c>
      <c r="AA54" s="1" t="b">
        <v>0</v>
      </c>
    </row>
    <row r="55" spans="1:27" outlineLevel="2" x14ac:dyDescent="0.25">
      <c r="A55" s="1" t="b">
        <v>0</v>
      </c>
      <c r="B55" s="1" t="s">
        <v>3163</v>
      </c>
      <c r="C55" s="2">
        <v>1</v>
      </c>
      <c r="D55" s="1" t="s">
        <v>27</v>
      </c>
      <c r="E55" s="2">
        <v>9</v>
      </c>
      <c r="F55" s="1" t="s">
        <v>122</v>
      </c>
      <c r="G55" s="1" t="s">
        <v>122</v>
      </c>
      <c r="H55" s="1" t="s">
        <v>29</v>
      </c>
      <c r="I55" s="2" t="s">
        <v>29</v>
      </c>
      <c r="J55" s="3">
        <v>20</v>
      </c>
      <c r="K55" s="3">
        <v>190</v>
      </c>
      <c r="L55" s="3">
        <v>3800</v>
      </c>
      <c r="M55" s="1" t="s">
        <v>29</v>
      </c>
      <c r="N55" s="1" t="s">
        <v>30</v>
      </c>
      <c r="O55" s="3">
        <v>0</v>
      </c>
      <c r="P55" s="4" t="s">
        <v>3162</v>
      </c>
      <c r="Q55" s="1" t="b">
        <v>0</v>
      </c>
      <c r="R55" s="2">
        <v>190</v>
      </c>
      <c r="S55" s="3">
        <v>3800</v>
      </c>
      <c r="T55" s="2" t="s">
        <v>29</v>
      </c>
      <c r="U55" s="3">
        <v>0</v>
      </c>
      <c r="V55" s="2" t="s">
        <v>29</v>
      </c>
      <c r="W55" s="3">
        <v>0</v>
      </c>
      <c r="X55" s="2" t="s">
        <v>29</v>
      </c>
      <c r="Y55" s="3">
        <v>0</v>
      </c>
      <c r="Z55" s="1" t="s">
        <v>31</v>
      </c>
      <c r="AA55" s="1" t="b">
        <v>0</v>
      </c>
    </row>
    <row r="56" spans="1:27" outlineLevel="2" x14ac:dyDescent="0.25">
      <c r="A56" s="1" t="b">
        <v>0</v>
      </c>
      <c r="B56" s="1" t="s">
        <v>3164</v>
      </c>
      <c r="C56" s="2">
        <v>1</v>
      </c>
      <c r="D56" s="1" t="s">
        <v>27</v>
      </c>
      <c r="E56" s="2">
        <v>13</v>
      </c>
      <c r="F56" s="1" t="s">
        <v>123</v>
      </c>
      <c r="G56" s="1" t="s">
        <v>123</v>
      </c>
      <c r="H56" s="1" t="s">
        <v>29</v>
      </c>
      <c r="I56" s="2" t="s">
        <v>29</v>
      </c>
      <c r="J56" s="3">
        <v>82</v>
      </c>
      <c r="K56" s="3">
        <v>675</v>
      </c>
      <c r="L56" s="3">
        <v>55350</v>
      </c>
      <c r="M56" s="1" t="s">
        <v>29</v>
      </c>
      <c r="N56" s="1" t="s">
        <v>30</v>
      </c>
      <c r="O56" s="3">
        <v>0</v>
      </c>
      <c r="P56" s="4" t="s">
        <v>3162</v>
      </c>
      <c r="Q56" s="1" t="b">
        <v>0</v>
      </c>
      <c r="R56" s="2">
        <v>675</v>
      </c>
      <c r="S56" s="3">
        <v>55350</v>
      </c>
      <c r="T56" s="2" t="s">
        <v>29</v>
      </c>
      <c r="U56" s="3">
        <v>0</v>
      </c>
      <c r="V56" s="2" t="s">
        <v>29</v>
      </c>
      <c r="W56" s="3">
        <v>0</v>
      </c>
      <c r="X56" s="2" t="s">
        <v>29</v>
      </c>
      <c r="Y56" s="3">
        <v>0</v>
      </c>
      <c r="Z56" s="1" t="s">
        <v>31</v>
      </c>
      <c r="AA56" s="1" t="b">
        <v>0</v>
      </c>
    </row>
    <row r="57" spans="1:27" outlineLevel="2" x14ac:dyDescent="0.25">
      <c r="A57" s="1" t="b">
        <v>0</v>
      </c>
      <c r="B57" s="1" t="s">
        <v>3165</v>
      </c>
      <c r="C57" s="2">
        <v>1</v>
      </c>
      <c r="D57" s="1" t="s">
        <v>27</v>
      </c>
      <c r="E57" s="2">
        <v>15</v>
      </c>
      <c r="F57" s="1" t="s">
        <v>124</v>
      </c>
      <c r="G57" s="1" t="s">
        <v>125</v>
      </c>
      <c r="H57" s="1" t="s">
        <v>29</v>
      </c>
      <c r="I57" s="2" t="s">
        <v>29</v>
      </c>
      <c r="J57" s="3">
        <v>15.4</v>
      </c>
      <c r="K57" s="3">
        <v>900</v>
      </c>
      <c r="L57" s="3">
        <v>13860</v>
      </c>
      <c r="M57" s="1" t="s">
        <v>29</v>
      </c>
      <c r="N57" s="1" t="s">
        <v>30</v>
      </c>
      <c r="O57" s="3">
        <v>0</v>
      </c>
      <c r="P57" s="4" t="s">
        <v>3162</v>
      </c>
      <c r="Q57" s="1" t="b">
        <v>0</v>
      </c>
      <c r="R57" s="2">
        <v>900</v>
      </c>
      <c r="S57" s="3">
        <v>13860</v>
      </c>
      <c r="T57" s="2" t="s">
        <v>29</v>
      </c>
      <c r="U57" s="3">
        <v>0</v>
      </c>
      <c r="V57" s="2" t="s">
        <v>29</v>
      </c>
      <c r="W57" s="3">
        <v>0</v>
      </c>
      <c r="X57" s="2" t="s">
        <v>29</v>
      </c>
      <c r="Y57" s="3">
        <v>0</v>
      </c>
      <c r="Z57" s="1" t="s">
        <v>31</v>
      </c>
      <c r="AA57" s="1" t="b">
        <v>0</v>
      </c>
    </row>
    <row r="58" spans="1:27" outlineLevel="2" x14ac:dyDescent="0.25">
      <c r="A58" s="1" t="b">
        <v>0</v>
      </c>
      <c r="B58" s="1" t="s">
        <v>3166</v>
      </c>
      <c r="C58" s="2">
        <v>1</v>
      </c>
      <c r="D58" s="1" t="s">
        <v>27</v>
      </c>
      <c r="E58" s="2">
        <v>23</v>
      </c>
      <c r="F58" s="1" t="s">
        <v>126</v>
      </c>
      <c r="G58" s="1" t="s">
        <v>127</v>
      </c>
      <c r="H58" s="1" t="s">
        <v>29</v>
      </c>
      <c r="I58" s="2" t="s">
        <v>29</v>
      </c>
      <c r="J58" s="3">
        <v>52.8</v>
      </c>
      <c r="K58" s="3">
        <v>230</v>
      </c>
      <c r="L58" s="3">
        <v>12144</v>
      </c>
      <c r="M58" s="1" t="s">
        <v>29</v>
      </c>
      <c r="N58" s="1" t="s">
        <v>30</v>
      </c>
      <c r="O58" s="3">
        <v>0</v>
      </c>
      <c r="P58" s="4" t="s">
        <v>3162</v>
      </c>
      <c r="Q58" s="1" t="b">
        <v>0</v>
      </c>
      <c r="R58" s="2">
        <v>230</v>
      </c>
      <c r="S58" s="3">
        <v>12144</v>
      </c>
      <c r="T58" s="2" t="s">
        <v>29</v>
      </c>
      <c r="U58" s="3">
        <v>0</v>
      </c>
      <c r="V58" s="2" t="s">
        <v>29</v>
      </c>
      <c r="W58" s="3">
        <v>0</v>
      </c>
      <c r="X58" s="2" t="s">
        <v>29</v>
      </c>
      <c r="Y58" s="3">
        <v>0</v>
      </c>
      <c r="Z58" s="1" t="s">
        <v>31</v>
      </c>
      <c r="AA58" s="1" t="b">
        <v>0</v>
      </c>
    </row>
    <row r="59" spans="1:27" outlineLevel="2" x14ac:dyDescent="0.25">
      <c r="A59" s="1" t="b">
        <v>0</v>
      </c>
      <c r="B59" s="1" t="s">
        <v>3167</v>
      </c>
      <c r="C59" s="2">
        <v>1</v>
      </c>
      <c r="D59" s="1" t="s">
        <v>27</v>
      </c>
      <c r="E59" s="2">
        <v>25</v>
      </c>
      <c r="F59" s="1" t="s">
        <v>128</v>
      </c>
      <c r="G59" s="1" t="s">
        <v>128</v>
      </c>
      <c r="H59" s="1" t="s">
        <v>29</v>
      </c>
      <c r="I59" s="2" t="s">
        <v>29</v>
      </c>
      <c r="J59" s="3">
        <v>29</v>
      </c>
      <c r="K59" s="3">
        <v>230</v>
      </c>
      <c r="L59" s="3">
        <v>6670</v>
      </c>
      <c r="M59" s="1" t="s">
        <v>29</v>
      </c>
      <c r="N59" s="1" t="s">
        <v>30</v>
      </c>
      <c r="O59" s="3">
        <v>0</v>
      </c>
      <c r="P59" s="4" t="s">
        <v>3162</v>
      </c>
      <c r="Q59" s="1" t="b">
        <v>0</v>
      </c>
      <c r="R59" s="2">
        <v>230</v>
      </c>
      <c r="S59" s="3">
        <v>6670</v>
      </c>
      <c r="T59" s="2" t="s">
        <v>29</v>
      </c>
      <c r="U59" s="3">
        <v>0</v>
      </c>
      <c r="V59" s="2" t="s">
        <v>29</v>
      </c>
      <c r="W59" s="3">
        <v>0</v>
      </c>
      <c r="X59" s="2" t="s">
        <v>29</v>
      </c>
      <c r="Y59" s="3">
        <v>0</v>
      </c>
      <c r="Z59" s="1" t="s">
        <v>31</v>
      </c>
      <c r="AA59" s="1" t="b">
        <v>0</v>
      </c>
    </row>
    <row r="60" spans="1:27" outlineLevel="2" x14ac:dyDescent="0.25">
      <c r="A60" s="1" t="b">
        <v>0</v>
      </c>
      <c r="B60" s="1" t="s">
        <v>3168</v>
      </c>
      <c r="C60" s="2">
        <v>1</v>
      </c>
      <c r="D60" s="1" t="s">
        <v>27</v>
      </c>
      <c r="E60" s="2">
        <v>31</v>
      </c>
      <c r="F60" s="1" t="s">
        <v>129</v>
      </c>
      <c r="G60" s="1" t="s">
        <v>129</v>
      </c>
      <c r="H60" s="1" t="s">
        <v>29</v>
      </c>
      <c r="I60" s="2" t="s">
        <v>29</v>
      </c>
      <c r="J60" s="3">
        <v>43</v>
      </c>
      <c r="K60" s="3">
        <v>80</v>
      </c>
      <c r="L60" s="3">
        <v>3440</v>
      </c>
      <c r="M60" s="1" t="s">
        <v>29</v>
      </c>
      <c r="N60" s="1" t="s">
        <v>30</v>
      </c>
      <c r="O60" s="3">
        <v>0</v>
      </c>
      <c r="P60" s="4" t="s">
        <v>3162</v>
      </c>
      <c r="Q60" s="1" t="b">
        <v>0</v>
      </c>
      <c r="R60" s="2">
        <v>80</v>
      </c>
      <c r="S60" s="3">
        <v>3440</v>
      </c>
      <c r="T60" s="2" t="s">
        <v>29</v>
      </c>
      <c r="U60" s="3">
        <v>0</v>
      </c>
      <c r="V60" s="2" t="s">
        <v>29</v>
      </c>
      <c r="W60" s="3">
        <v>0</v>
      </c>
      <c r="X60" s="2" t="s">
        <v>29</v>
      </c>
      <c r="Y60" s="3">
        <v>0</v>
      </c>
      <c r="Z60" s="1" t="s">
        <v>31</v>
      </c>
      <c r="AA60" s="1" t="b">
        <v>0</v>
      </c>
    </row>
    <row r="61" spans="1:27" outlineLevel="1" x14ac:dyDescent="0.25">
      <c r="A61" s="1" t="b">
        <v>0</v>
      </c>
      <c r="B61" s="1" t="s">
        <v>3169</v>
      </c>
      <c r="C61" s="2">
        <v>1</v>
      </c>
      <c r="D61" s="1" t="s">
        <v>27</v>
      </c>
      <c r="E61" s="2">
        <v>51</v>
      </c>
      <c r="F61" s="1" t="s">
        <v>130</v>
      </c>
      <c r="G61" s="1" t="s">
        <v>130</v>
      </c>
      <c r="H61" s="1" t="s">
        <v>29</v>
      </c>
      <c r="I61" s="2" t="s">
        <v>29</v>
      </c>
      <c r="J61" s="3">
        <v>110</v>
      </c>
      <c r="K61" s="3">
        <v>300</v>
      </c>
      <c r="L61" s="3">
        <v>33000</v>
      </c>
      <c r="M61" s="1" t="s">
        <v>29</v>
      </c>
      <c r="N61" s="1" t="s">
        <v>30</v>
      </c>
      <c r="O61" s="3">
        <v>0</v>
      </c>
      <c r="P61" s="4" t="s">
        <v>3162</v>
      </c>
      <c r="Q61" s="1" t="b">
        <v>0</v>
      </c>
      <c r="R61" s="2">
        <v>300</v>
      </c>
      <c r="S61" s="3">
        <v>33000</v>
      </c>
      <c r="T61" s="2" t="s">
        <v>29</v>
      </c>
      <c r="U61" s="3">
        <v>0</v>
      </c>
      <c r="V61" s="2" t="s">
        <v>29</v>
      </c>
      <c r="W61" s="3">
        <v>0</v>
      </c>
      <c r="X61" s="2" t="s">
        <v>29</v>
      </c>
      <c r="Y61" s="3">
        <v>0</v>
      </c>
      <c r="Z61" s="1" t="s">
        <v>31</v>
      </c>
      <c r="AA61" s="1" t="b">
        <v>0</v>
      </c>
    </row>
    <row r="62" spans="1:27" outlineLevel="2" x14ac:dyDescent="0.25">
      <c r="A62" s="1" t="b">
        <v>0</v>
      </c>
      <c r="B62" s="1" t="s">
        <v>3170</v>
      </c>
      <c r="C62" s="2">
        <v>1</v>
      </c>
      <c r="D62" s="1" t="s">
        <v>27</v>
      </c>
      <c r="E62" s="2">
        <v>53</v>
      </c>
      <c r="F62" s="1" t="s">
        <v>131</v>
      </c>
      <c r="G62" s="1" t="s">
        <v>131</v>
      </c>
      <c r="H62" s="1" t="s">
        <v>29</v>
      </c>
      <c r="I62" s="2" t="s">
        <v>29</v>
      </c>
      <c r="J62" s="3">
        <v>170</v>
      </c>
      <c r="K62" s="3">
        <v>200</v>
      </c>
      <c r="L62" s="3">
        <v>34000</v>
      </c>
      <c r="M62" s="1" t="s">
        <v>29</v>
      </c>
      <c r="N62" s="1" t="s">
        <v>30</v>
      </c>
      <c r="O62" s="3">
        <v>0</v>
      </c>
      <c r="P62" s="4" t="s">
        <v>3162</v>
      </c>
      <c r="Q62" s="1" t="b">
        <v>0</v>
      </c>
      <c r="R62" s="2">
        <v>200</v>
      </c>
      <c r="S62" s="3">
        <v>34000</v>
      </c>
      <c r="T62" s="2" t="s">
        <v>29</v>
      </c>
      <c r="U62" s="3">
        <v>0</v>
      </c>
      <c r="V62" s="2" t="s">
        <v>29</v>
      </c>
      <c r="W62" s="3">
        <v>0</v>
      </c>
      <c r="X62" s="2" t="s">
        <v>29</v>
      </c>
      <c r="Y62" s="3">
        <v>0</v>
      </c>
      <c r="Z62" s="1" t="s">
        <v>31</v>
      </c>
      <c r="AA62" s="1" t="b">
        <v>0</v>
      </c>
    </row>
    <row r="63" spans="1:27" outlineLevel="2" x14ac:dyDescent="0.25">
      <c r="A63" s="1" t="b">
        <v>0</v>
      </c>
      <c r="B63" s="1" t="s">
        <v>3171</v>
      </c>
      <c r="C63" s="2">
        <v>1</v>
      </c>
      <c r="D63" s="1" t="s">
        <v>27</v>
      </c>
      <c r="E63" s="2">
        <v>57</v>
      </c>
      <c r="F63" s="1" t="s">
        <v>132</v>
      </c>
      <c r="G63" s="1" t="s">
        <v>132</v>
      </c>
      <c r="H63" s="1" t="s">
        <v>29</v>
      </c>
      <c r="I63" s="2" t="s">
        <v>29</v>
      </c>
      <c r="J63" s="3">
        <v>48</v>
      </c>
      <c r="K63" s="3">
        <v>125</v>
      </c>
      <c r="L63" s="3">
        <v>6000</v>
      </c>
      <c r="M63" s="1" t="s">
        <v>29</v>
      </c>
      <c r="N63" s="1" t="s">
        <v>30</v>
      </c>
      <c r="O63" s="3">
        <v>0</v>
      </c>
      <c r="P63" s="4" t="s">
        <v>3162</v>
      </c>
      <c r="Q63" s="1" t="b">
        <v>0</v>
      </c>
      <c r="R63" s="2">
        <v>125</v>
      </c>
      <c r="S63" s="3">
        <v>6000</v>
      </c>
      <c r="T63" s="2" t="s">
        <v>29</v>
      </c>
      <c r="U63" s="3">
        <v>0</v>
      </c>
      <c r="V63" s="2" t="s">
        <v>29</v>
      </c>
      <c r="W63" s="3">
        <v>0</v>
      </c>
      <c r="X63" s="2" t="s">
        <v>29</v>
      </c>
      <c r="Y63" s="3">
        <v>0</v>
      </c>
      <c r="Z63" s="1" t="s">
        <v>31</v>
      </c>
      <c r="AA63" s="1" t="b">
        <v>0</v>
      </c>
    </row>
    <row r="64" spans="1:27" outlineLevel="2" x14ac:dyDescent="0.25">
      <c r="A64" s="1" t="b">
        <v>0</v>
      </c>
      <c r="B64" s="1" t="s">
        <v>3172</v>
      </c>
      <c r="C64" s="2">
        <v>1</v>
      </c>
      <c r="D64" s="1" t="s">
        <v>27</v>
      </c>
      <c r="E64" s="2">
        <v>59</v>
      </c>
      <c r="F64" s="1" t="s">
        <v>133</v>
      </c>
      <c r="G64" s="1" t="s">
        <v>133</v>
      </c>
      <c r="H64" s="1" t="s">
        <v>29</v>
      </c>
      <c r="I64" s="2" t="s">
        <v>29</v>
      </c>
      <c r="J64" s="3">
        <v>176</v>
      </c>
      <c r="K64" s="3">
        <v>100</v>
      </c>
      <c r="L64" s="3">
        <v>17600</v>
      </c>
      <c r="M64" s="1" t="s">
        <v>29</v>
      </c>
      <c r="N64" s="1" t="s">
        <v>30</v>
      </c>
      <c r="O64" s="3">
        <v>0</v>
      </c>
      <c r="P64" s="4" t="s">
        <v>3162</v>
      </c>
      <c r="Q64" s="1" t="b">
        <v>0</v>
      </c>
      <c r="R64" s="2">
        <v>100</v>
      </c>
      <c r="S64" s="3">
        <v>17600</v>
      </c>
      <c r="T64" s="2" t="s">
        <v>29</v>
      </c>
      <c r="U64" s="3">
        <v>0</v>
      </c>
      <c r="V64" s="2" t="s">
        <v>29</v>
      </c>
      <c r="W64" s="3">
        <v>0</v>
      </c>
      <c r="X64" s="2" t="s">
        <v>29</v>
      </c>
      <c r="Y64" s="3">
        <v>0</v>
      </c>
      <c r="Z64" s="1" t="s">
        <v>31</v>
      </c>
      <c r="AA64" s="1" t="b">
        <v>0</v>
      </c>
    </row>
    <row r="65" spans="1:27" outlineLevel="2" x14ac:dyDescent="0.25">
      <c r="A65" s="1" t="b">
        <v>0</v>
      </c>
      <c r="B65" s="1" t="s">
        <v>3173</v>
      </c>
      <c r="C65" s="2">
        <v>1</v>
      </c>
      <c r="D65" s="1" t="s">
        <v>27</v>
      </c>
      <c r="E65" s="2">
        <v>81</v>
      </c>
      <c r="F65" s="1" t="s">
        <v>134</v>
      </c>
      <c r="G65" s="1" t="s">
        <v>134</v>
      </c>
      <c r="H65" s="1" t="s">
        <v>29</v>
      </c>
      <c r="I65" s="2" t="s">
        <v>29</v>
      </c>
      <c r="J65" s="3">
        <v>124</v>
      </c>
      <c r="K65" s="3">
        <v>22</v>
      </c>
      <c r="L65" s="3">
        <v>2728</v>
      </c>
      <c r="M65" s="1" t="s">
        <v>29</v>
      </c>
      <c r="N65" s="1" t="s">
        <v>30</v>
      </c>
      <c r="O65" s="3">
        <v>0</v>
      </c>
      <c r="P65" s="4" t="s">
        <v>3162</v>
      </c>
      <c r="Q65" s="1" t="b">
        <v>0</v>
      </c>
      <c r="R65" s="2">
        <v>22</v>
      </c>
      <c r="S65" s="3">
        <v>2728</v>
      </c>
      <c r="T65" s="2" t="s">
        <v>29</v>
      </c>
      <c r="U65" s="3">
        <v>0</v>
      </c>
      <c r="V65" s="2" t="s">
        <v>29</v>
      </c>
      <c r="W65" s="3">
        <v>0</v>
      </c>
      <c r="X65" s="2" t="s">
        <v>29</v>
      </c>
      <c r="Y65" s="3">
        <v>0</v>
      </c>
      <c r="Z65" s="1" t="s">
        <v>31</v>
      </c>
      <c r="AA65" s="1" t="b">
        <v>0</v>
      </c>
    </row>
    <row r="66" spans="1:27" outlineLevel="2" x14ac:dyDescent="0.25">
      <c r="A66" s="1" t="b">
        <v>0</v>
      </c>
      <c r="B66" s="1" t="s">
        <v>3174</v>
      </c>
      <c r="C66" s="2">
        <v>1</v>
      </c>
      <c r="D66" s="1" t="s">
        <v>27</v>
      </c>
      <c r="E66" s="2">
        <v>85</v>
      </c>
      <c r="F66" s="1" t="s">
        <v>135</v>
      </c>
      <c r="G66" s="1" t="s">
        <v>135</v>
      </c>
      <c r="H66" s="1" t="s">
        <v>29</v>
      </c>
      <c r="I66" s="2" t="s">
        <v>29</v>
      </c>
      <c r="J66" s="3">
        <v>46.8</v>
      </c>
      <c r="K66" s="3">
        <v>500</v>
      </c>
      <c r="L66" s="3">
        <v>23400</v>
      </c>
      <c r="M66" s="1" t="s">
        <v>29</v>
      </c>
      <c r="N66" s="1" t="s">
        <v>30</v>
      </c>
      <c r="O66" s="3">
        <v>0</v>
      </c>
      <c r="P66" s="4" t="s">
        <v>3162</v>
      </c>
      <c r="Q66" s="1" t="b">
        <v>0</v>
      </c>
      <c r="R66" s="2">
        <v>500</v>
      </c>
      <c r="S66" s="3">
        <v>23400</v>
      </c>
      <c r="T66" s="2" t="s">
        <v>29</v>
      </c>
      <c r="U66" s="3">
        <v>0</v>
      </c>
      <c r="V66" s="2" t="s">
        <v>29</v>
      </c>
      <c r="W66" s="3">
        <v>0</v>
      </c>
      <c r="X66" s="2" t="s">
        <v>29</v>
      </c>
      <c r="Y66" s="3">
        <v>0</v>
      </c>
      <c r="Z66" s="1" t="s">
        <v>31</v>
      </c>
      <c r="AA66" s="1" t="b">
        <v>0</v>
      </c>
    </row>
    <row r="67" spans="1:27" outlineLevel="2" x14ac:dyDescent="0.25">
      <c r="A67" s="1" t="b">
        <v>0</v>
      </c>
      <c r="B67" s="1" t="s">
        <v>3175</v>
      </c>
      <c r="C67" s="2">
        <v>1</v>
      </c>
      <c r="D67" s="1" t="s">
        <v>27</v>
      </c>
      <c r="E67" s="2">
        <v>87</v>
      </c>
      <c r="F67" s="1" t="s">
        <v>136</v>
      </c>
      <c r="G67" s="1" t="s">
        <v>136</v>
      </c>
      <c r="H67" s="1" t="s">
        <v>29</v>
      </c>
      <c r="I67" s="2" t="s">
        <v>29</v>
      </c>
      <c r="J67" s="3">
        <v>48</v>
      </c>
      <c r="K67" s="3">
        <v>200</v>
      </c>
      <c r="L67" s="3">
        <v>9600</v>
      </c>
      <c r="M67" s="1" t="s">
        <v>29</v>
      </c>
      <c r="N67" s="1" t="s">
        <v>30</v>
      </c>
      <c r="O67" s="3">
        <v>0</v>
      </c>
      <c r="P67" s="4" t="s">
        <v>3162</v>
      </c>
      <c r="Q67" s="1" t="b">
        <v>0</v>
      </c>
      <c r="R67" s="2">
        <v>200</v>
      </c>
      <c r="S67" s="3">
        <v>9600</v>
      </c>
      <c r="T67" s="2" t="s">
        <v>29</v>
      </c>
      <c r="U67" s="3">
        <v>0</v>
      </c>
      <c r="V67" s="2" t="s">
        <v>29</v>
      </c>
      <c r="W67" s="3">
        <v>0</v>
      </c>
      <c r="X67" s="2" t="s">
        <v>29</v>
      </c>
      <c r="Y67" s="3">
        <v>0</v>
      </c>
      <c r="Z67" s="1" t="s">
        <v>31</v>
      </c>
      <c r="AA67" s="1" t="b">
        <v>0</v>
      </c>
    </row>
    <row r="68" spans="1:27" outlineLevel="2" x14ac:dyDescent="0.25">
      <c r="A68" s="1" t="b">
        <v>0</v>
      </c>
      <c r="B68" s="1" t="s">
        <v>3176</v>
      </c>
      <c r="C68" s="2">
        <v>1</v>
      </c>
      <c r="D68" s="1" t="s">
        <v>27</v>
      </c>
      <c r="E68" s="2">
        <v>101</v>
      </c>
      <c r="F68" s="1" t="s">
        <v>137</v>
      </c>
      <c r="G68" s="1" t="s">
        <v>138</v>
      </c>
      <c r="H68" s="1" t="s">
        <v>29</v>
      </c>
      <c r="I68" s="2" t="s">
        <v>29</v>
      </c>
      <c r="J68" s="3">
        <v>360</v>
      </c>
      <c r="K68" s="3">
        <v>120</v>
      </c>
      <c r="L68" s="3">
        <v>43200</v>
      </c>
      <c r="M68" s="1" t="s">
        <v>29</v>
      </c>
      <c r="N68" s="1" t="s">
        <v>30</v>
      </c>
      <c r="O68" s="3">
        <v>0</v>
      </c>
      <c r="P68" s="4" t="s">
        <v>3162</v>
      </c>
      <c r="Q68" s="1" t="b">
        <v>0</v>
      </c>
      <c r="R68" s="2">
        <v>120</v>
      </c>
      <c r="S68" s="3">
        <v>43200</v>
      </c>
      <c r="T68" s="2" t="s">
        <v>29</v>
      </c>
      <c r="U68" s="3">
        <v>0</v>
      </c>
      <c r="V68" s="2" t="s">
        <v>29</v>
      </c>
      <c r="W68" s="3">
        <v>0</v>
      </c>
      <c r="X68" s="2" t="s">
        <v>29</v>
      </c>
      <c r="Y68" s="3">
        <v>0</v>
      </c>
      <c r="Z68" s="1" t="s">
        <v>31</v>
      </c>
      <c r="AA68" s="1" t="b">
        <v>0</v>
      </c>
    </row>
    <row r="69" spans="1:27" outlineLevel="2" x14ac:dyDescent="0.25">
      <c r="A69" s="1" t="b">
        <v>0</v>
      </c>
      <c r="B69" s="1" t="s">
        <v>3177</v>
      </c>
      <c r="C69" s="2">
        <v>1</v>
      </c>
      <c r="D69" s="1" t="s">
        <v>27</v>
      </c>
      <c r="E69" s="2">
        <v>103</v>
      </c>
      <c r="F69" s="1" t="s">
        <v>139</v>
      </c>
      <c r="G69" s="1" t="s">
        <v>140</v>
      </c>
      <c r="H69" s="1" t="s">
        <v>29</v>
      </c>
      <c r="I69" s="2" t="s">
        <v>29</v>
      </c>
      <c r="J69" s="3">
        <v>378</v>
      </c>
      <c r="K69" s="3">
        <v>90</v>
      </c>
      <c r="L69" s="3">
        <v>34020</v>
      </c>
      <c r="M69" s="1" t="s">
        <v>29</v>
      </c>
      <c r="N69" s="1" t="s">
        <v>30</v>
      </c>
      <c r="O69" s="3">
        <v>0</v>
      </c>
      <c r="P69" s="4" t="s">
        <v>3162</v>
      </c>
      <c r="Q69" s="1" t="b">
        <v>0</v>
      </c>
      <c r="R69" s="2">
        <v>90</v>
      </c>
      <c r="S69" s="3">
        <v>34020</v>
      </c>
      <c r="T69" s="2" t="s">
        <v>29</v>
      </c>
      <c r="U69" s="3">
        <v>0</v>
      </c>
      <c r="V69" s="2" t="s">
        <v>29</v>
      </c>
      <c r="W69" s="3">
        <v>0</v>
      </c>
      <c r="X69" s="2" t="s">
        <v>29</v>
      </c>
      <c r="Y69" s="3">
        <v>0</v>
      </c>
      <c r="Z69" s="1" t="s">
        <v>31</v>
      </c>
      <c r="AA69" s="1" t="b">
        <v>0</v>
      </c>
    </row>
    <row r="70" spans="1:27" outlineLevel="2" x14ac:dyDescent="0.25">
      <c r="A70" s="1" t="b">
        <v>0</v>
      </c>
      <c r="B70" s="1" t="s">
        <v>3178</v>
      </c>
      <c r="C70" s="2">
        <v>1</v>
      </c>
      <c r="D70" s="1" t="s">
        <v>27</v>
      </c>
      <c r="E70" s="2">
        <v>105</v>
      </c>
      <c r="F70" s="1" t="s">
        <v>141</v>
      </c>
      <c r="G70" s="1" t="s">
        <v>141</v>
      </c>
      <c r="H70" s="1" t="s">
        <v>29</v>
      </c>
      <c r="I70" s="2" t="s">
        <v>29</v>
      </c>
      <c r="J70" s="3">
        <v>25.85</v>
      </c>
      <c r="K70" s="3">
        <v>800</v>
      </c>
      <c r="L70" s="3">
        <v>20680</v>
      </c>
      <c r="M70" s="1" t="s">
        <v>29</v>
      </c>
      <c r="N70" s="1" t="s">
        <v>30</v>
      </c>
      <c r="O70" s="3">
        <v>0</v>
      </c>
      <c r="P70" s="4" t="s">
        <v>3162</v>
      </c>
      <c r="Q70" s="1" t="b">
        <v>0</v>
      </c>
      <c r="R70" s="2">
        <v>800</v>
      </c>
      <c r="S70" s="3">
        <v>20680</v>
      </c>
      <c r="T70" s="2" t="s">
        <v>29</v>
      </c>
      <c r="U70" s="3">
        <v>0</v>
      </c>
      <c r="V70" s="2" t="s">
        <v>29</v>
      </c>
      <c r="W70" s="3">
        <v>0</v>
      </c>
      <c r="X70" s="2" t="s">
        <v>29</v>
      </c>
      <c r="Y70" s="3">
        <v>0</v>
      </c>
      <c r="Z70" s="1" t="s">
        <v>31</v>
      </c>
      <c r="AA70" s="1" t="b">
        <v>0</v>
      </c>
    </row>
    <row r="71" spans="1:27" outlineLevel="2" x14ac:dyDescent="0.25">
      <c r="A71" s="1" t="b">
        <v>0</v>
      </c>
      <c r="B71" s="1" t="s">
        <v>3179</v>
      </c>
      <c r="C71" s="2">
        <v>1</v>
      </c>
      <c r="D71" s="1" t="s">
        <v>27</v>
      </c>
      <c r="E71" s="2">
        <v>111</v>
      </c>
      <c r="F71" s="1" t="s">
        <v>142</v>
      </c>
      <c r="G71" s="1" t="s">
        <v>143</v>
      </c>
      <c r="H71" s="1" t="s">
        <v>29</v>
      </c>
      <c r="I71" s="2" t="s">
        <v>29</v>
      </c>
      <c r="J71" s="3">
        <v>75</v>
      </c>
      <c r="K71" s="3">
        <v>36</v>
      </c>
      <c r="L71" s="3">
        <v>2700</v>
      </c>
      <c r="M71" s="1" t="s">
        <v>29</v>
      </c>
      <c r="N71" s="1" t="s">
        <v>30</v>
      </c>
      <c r="O71" s="3">
        <v>0</v>
      </c>
      <c r="P71" s="4" t="s">
        <v>3162</v>
      </c>
      <c r="Q71" s="1" t="b">
        <v>0</v>
      </c>
      <c r="R71" s="2">
        <v>36</v>
      </c>
      <c r="S71" s="3">
        <v>2700</v>
      </c>
      <c r="T71" s="2" t="s">
        <v>29</v>
      </c>
      <c r="U71" s="3">
        <v>0</v>
      </c>
      <c r="V71" s="2" t="s">
        <v>29</v>
      </c>
      <c r="W71" s="3">
        <v>0</v>
      </c>
      <c r="X71" s="2" t="s">
        <v>29</v>
      </c>
      <c r="Y71" s="3">
        <v>0</v>
      </c>
      <c r="Z71" s="1" t="s">
        <v>31</v>
      </c>
      <c r="AA71" s="1" t="b">
        <v>0</v>
      </c>
    </row>
    <row r="72" spans="1:27" outlineLevel="2" x14ac:dyDescent="0.25">
      <c r="A72" s="1" t="b">
        <v>0</v>
      </c>
      <c r="B72" s="1" t="s">
        <v>3180</v>
      </c>
      <c r="C72" s="2">
        <v>1</v>
      </c>
      <c r="D72" s="1" t="s">
        <v>27</v>
      </c>
      <c r="E72" s="2">
        <v>136</v>
      </c>
      <c r="F72" s="1" t="s">
        <v>144</v>
      </c>
      <c r="G72" s="1" t="s">
        <v>145</v>
      </c>
      <c r="H72" s="1" t="s">
        <v>29</v>
      </c>
      <c r="I72" s="2" t="s">
        <v>29</v>
      </c>
      <c r="J72" s="3">
        <v>18.75</v>
      </c>
      <c r="K72" s="3">
        <v>84</v>
      </c>
      <c r="L72" s="3">
        <v>1575</v>
      </c>
      <c r="M72" s="1" t="s">
        <v>29</v>
      </c>
      <c r="N72" s="1" t="s">
        <v>30</v>
      </c>
      <c r="O72" s="3">
        <v>0</v>
      </c>
      <c r="P72" s="4" t="s">
        <v>3162</v>
      </c>
      <c r="Q72" s="1" t="b">
        <v>0</v>
      </c>
      <c r="R72" s="2">
        <v>84</v>
      </c>
      <c r="S72" s="3">
        <v>1575</v>
      </c>
      <c r="T72" s="2" t="s">
        <v>29</v>
      </c>
      <c r="U72" s="3">
        <v>0</v>
      </c>
      <c r="V72" s="2" t="s">
        <v>29</v>
      </c>
      <c r="W72" s="3">
        <v>0</v>
      </c>
      <c r="X72" s="2" t="s">
        <v>29</v>
      </c>
      <c r="Y72" s="3">
        <v>0</v>
      </c>
      <c r="Z72" s="1" t="s">
        <v>31</v>
      </c>
      <c r="AA72" s="1" t="b">
        <v>0</v>
      </c>
    </row>
    <row r="73" spans="1:27" outlineLevel="2" x14ac:dyDescent="0.25">
      <c r="A73" s="1" t="b">
        <v>0</v>
      </c>
      <c r="B73" s="1" t="s">
        <v>3181</v>
      </c>
      <c r="C73" s="2">
        <v>1</v>
      </c>
      <c r="D73" s="1" t="s">
        <v>27</v>
      </c>
      <c r="E73" s="2">
        <v>159</v>
      </c>
      <c r="F73" s="1" t="s">
        <v>146</v>
      </c>
      <c r="G73" s="1" t="s">
        <v>146</v>
      </c>
      <c r="H73" s="1" t="s">
        <v>29</v>
      </c>
      <c r="I73" s="2" t="s">
        <v>29</v>
      </c>
      <c r="J73" s="3">
        <v>100</v>
      </c>
      <c r="K73" s="3">
        <v>200</v>
      </c>
      <c r="L73" s="3">
        <v>20000</v>
      </c>
      <c r="M73" s="1" t="s">
        <v>29</v>
      </c>
      <c r="N73" s="1" t="s">
        <v>30</v>
      </c>
      <c r="O73" s="3">
        <v>0</v>
      </c>
      <c r="P73" s="4" t="s">
        <v>3162</v>
      </c>
      <c r="Q73" s="1" t="b">
        <v>0</v>
      </c>
      <c r="R73" s="2">
        <v>200</v>
      </c>
      <c r="S73" s="3">
        <v>20000</v>
      </c>
      <c r="T73" s="2" t="s">
        <v>29</v>
      </c>
      <c r="U73" s="3">
        <v>0</v>
      </c>
      <c r="V73" s="2" t="s">
        <v>29</v>
      </c>
      <c r="W73" s="3">
        <v>0</v>
      </c>
      <c r="X73" s="2" t="s">
        <v>29</v>
      </c>
      <c r="Y73" s="3">
        <v>0</v>
      </c>
      <c r="Z73" s="1" t="s">
        <v>31</v>
      </c>
      <c r="AA73" s="1" t="b">
        <v>0</v>
      </c>
    </row>
    <row r="74" spans="1:27" outlineLevel="2" x14ac:dyDescent="0.25">
      <c r="A74" s="1" t="b">
        <v>0</v>
      </c>
      <c r="B74" s="1" t="s">
        <v>3182</v>
      </c>
      <c r="C74" s="2">
        <v>1</v>
      </c>
      <c r="D74" s="1" t="s">
        <v>27</v>
      </c>
      <c r="E74" s="2">
        <v>161</v>
      </c>
      <c r="F74" s="1" t="s">
        <v>147</v>
      </c>
      <c r="G74" s="1" t="s">
        <v>147</v>
      </c>
      <c r="H74" s="1" t="s">
        <v>29</v>
      </c>
      <c r="I74" s="2" t="s">
        <v>29</v>
      </c>
      <c r="J74" s="3">
        <v>130</v>
      </c>
      <c r="K74" s="3">
        <v>100</v>
      </c>
      <c r="L74" s="3">
        <v>13000</v>
      </c>
      <c r="M74" s="1" t="s">
        <v>29</v>
      </c>
      <c r="N74" s="1" t="s">
        <v>30</v>
      </c>
      <c r="O74" s="3">
        <v>0</v>
      </c>
      <c r="P74" s="4" t="s">
        <v>3162</v>
      </c>
      <c r="Q74" s="1" t="b">
        <v>0</v>
      </c>
      <c r="R74" s="2">
        <v>100</v>
      </c>
      <c r="S74" s="3">
        <v>13000</v>
      </c>
      <c r="T74" s="2" t="s">
        <v>29</v>
      </c>
      <c r="U74" s="3">
        <v>0</v>
      </c>
      <c r="V74" s="2" t="s">
        <v>29</v>
      </c>
      <c r="W74" s="3">
        <v>0</v>
      </c>
      <c r="X74" s="2" t="s">
        <v>29</v>
      </c>
      <c r="Y74" s="3">
        <v>0</v>
      </c>
      <c r="Z74" s="1" t="s">
        <v>31</v>
      </c>
      <c r="AA74" s="1" t="b">
        <v>0</v>
      </c>
    </row>
    <row r="75" spans="1:27" outlineLevel="2" x14ac:dyDescent="0.25">
      <c r="A75" s="1" t="b">
        <v>0</v>
      </c>
      <c r="B75" s="1" t="s">
        <v>3183</v>
      </c>
      <c r="C75" s="2">
        <v>1</v>
      </c>
      <c r="D75" s="1" t="s">
        <v>27</v>
      </c>
      <c r="E75" s="2">
        <v>233</v>
      </c>
      <c r="F75" s="1" t="s">
        <v>148</v>
      </c>
      <c r="G75" s="1" t="s">
        <v>148</v>
      </c>
      <c r="H75" s="1" t="s">
        <v>29</v>
      </c>
      <c r="I75" s="2" t="s">
        <v>29</v>
      </c>
      <c r="J75" s="3">
        <v>8.6</v>
      </c>
      <c r="K75" s="3">
        <v>40</v>
      </c>
      <c r="L75" s="3">
        <v>344</v>
      </c>
      <c r="M75" s="1" t="s">
        <v>29</v>
      </c>
      <c r="N75" s="1" t="s">
        <v>30</v>
      </c>
      <c r="O75" s="3">
        <v>0</v>
      </c>
      <c r="P75" s="4" t="s">
        <v>3162</v>
      </c>
      <c r="Q75" s="1" t="b">
        <v>0</v>
      </c>
      <c r="R75" s="2">
        <v>40</v>
      </c>
      <c r="S75" s="3">
        <v>344</v>
      </c>
      <c r="T75" s="2" t="s">
        <v>29</v>
      </c>
      <c r="U75" s="3">
        <v>0</v>
      </c>
      <c r="V75" s="2" t="s">
        <v>29</v>
      </c>
      <c r="W75" s="3">
        <v>0</v>
      </c>
      <c r="X75" s="2" t="s">
        <v>29</v>
      </c>
      <c r="Y75" s="3">
        <v>0</v>
      </c>
      <c r="Z75" s="1" t="s">
        <v>31</v>
      </c>
      <c r="AA75" s="1" t="b">
        <v>0</v>
      </c>
    </row>
    <row r="76" spans="1:27" outlineLevel="2" x14ac:dyDescent="0.25">
      <c r="A76" s="1" t="b">
        <v>0</v>
      </c>
      <c r="B76" s="1" t="s">
        <v>3184</v>
      </c>
      <c r="C76" s="2">
        <v>1</v>
      </c>
      <c r="D76" s="1" t="s">
        <v>27</v>
      </c>
      <c r="E76" s="2">
        <v>235</v>
      </c>
      <c r="F76" s="1" t="s">
        <v>149</v>
      </c>
      <c r="G76" s="1" t="s">
        <v>149</v>
      </c>
      <c r="H76" s="1" t="s">
        <v>29</v>
      </c>
      <c r="I76" s="2" t="s">
        <v>29</v>
      </c>
      <c r="J76" s="3">
        <v>9.75</v>
      </c>
      <c r="K76" s="3">
        <v>100</v>
      </c>
      <c r="L76" s="3">
        <v>975</v>
      </c>
      <c r="M76" s="1" t="s">
        <v>29</v>
      </c>
      <c r="N76" s="1" t="s">
        <v>30</v>
      </c>
      <c r="O76" s="3">
        <v>0</v>
      </c>
      <c r="P76" s="4" t="s">
        <v>3162</v>
      </c>
      <c r="Q76" s="1" t="b">
        <v>0</v>
      </c>
      <c r="R76" s="2">
        <v>100</v>
      </c>
      <c r="S76" s="3">
        <v>975</v>
      </c>
      <c r="T76" s="2" t="s">
        <v>29</v>
      </c>
      <c r="U76" s="3">
        <v>0</v>
      </c>
      <c r="V76" s="2" t="s">
        <v>29</v>
      </c>
      <c r="W76" s="3">
        <v>0</v>
      </c>
      <c r="X76" s="2" t="s">
        <v>29</v>
      </c>
      <c r="Y76" s="3">
        <v>0</v>
      </c>
      <c r="Z76" s="1" t="s">
        <v>31</v>
      </c>
      <c r="AA76" s="1" t="b">
        <v>0</v>
      </c>
    </row>
    <row r="77" spans="1:27" outlineLevel="2" x14ac:dyDescent="0.25">
      <c r="A77" s="1" t="b">
        <v>0</v>
      </c>
      <c r="B77" s="1" t="s">
        <v>3185</v>
      </c>
      <c r="C77" s="2">
        <v>1</v>
      </c>
      <c r="D77" s="1" t="s">
        <v>27</v>
      </c>
      <c r="E77" s="2">
        <v>255</v>
      </c>
      <c r="F77" s="1" t="s">
        <v>578</v>
      </c>
      <c r="G77" s="1" t="s">
        <v>578</v>
      </c>
      <c r="H77" s="1" t="s">
        <v>29</v>
      </c>
      <c r="I77" s="2" t="s">
        <v>29</v>
      </c>
      <c r="J77" s="3">
        <v>143</v>
      </c>
      <c r="K77" s="3">
        <v>80</v>
      </c>
      <c r="L77" s="3">
        <v>11440</v>
      </c>
      <c r="M77" s="1" t="s">
        <v>29</v>
      </c>
      <c r="N77" s="1" t="s">
        <v>30</v>
      </c>
      <c r="O77" s="3">
        <v>0</v>
      </c>
      <c r="P77" s="4" t="s">
        <v>3162</v>
      </c>
      <c r="Q77" s="1" t="b">
        <v>0</v>
      </c>
      <c r="R77" s="2">
        <v>80</v>
      </c>
      <c r="S77" s="3">
        <v>11440</v>
      </c>
      <c r="T77" s="2" t="s">
        <v>29</v>
      </c>
      <c r="U77" s="3">
        <v>0</v>
      </c>
      <c r="V77" s="2" t="s">
        <v>29</v>
      </c>
      <c r="W77" s="3">
        <v>0</v>
      </c>
      <c r="X77" s="2" t="s">
        <v>29</v>
      </c>
      <c r="Y77" s="3">
        <v>0</v>
      </c>
      <c r="Z77" s="1" t="s">
        <v>31</v>
      </c>
      <c r="AA77" s="1" t="b">
        <v>0</v>
      </c>
    </row>
    <row r="78" spans="1:27" outlineLevel="2" x14ac:dyDescent="0.25">
      <c r="A78" s="1" t="b">
        <v>0</v>
      </c>
      <c r="B78" s="1" t="s">
        <v>3186</v>
      </c>
      <c r="C78" s="2">
        <v>1</v>
      </c>
      <c r="D78" s="1" t="s">
        <v>27</v>
      </c>
      <c r="E78" s="2">
        <v>307</v>
      </c>
      <c r="F78" s="1" t="s">
        <v>152</v>
      </c>
      <c r="G78" s="1" t="s">
        <v>152</v>
      </c>
      <c r="H78" s="1" t="s">
        <v>152</v>
      </c>
      <c r="I78" s="2" t="s">
        <v>29</v>
      </c>
      <c r="J78" s="3">
        <v>20</v>
      </c>
      <c r="K78" s="3">
        <v>12</v>
      </c>
      <c r="L78" s="3">
        <v>240</v>
      </c>
      <c r="M78" s="1" t="s">
        <v>29</v>
      </c>
      <c r="N78" s="1" t="s">
        <v>30</v>
      </c>
      <c r="O78" s="3">
        <v>0</v>
      </c>
      <c r="P78" s="4" t="s">
        <v>3162</v>
      </c>
      <c r="Q78" s="1" t="b">
        <v>0</v>
      </c>
      <c r="R78" s="2">
        <v>12</v>
      </c>
      <c r="S78" s="3">
        <v>240</v>
      </c>
      <c r="T78" s="2" t="s">
        <v>29</v>
      </c>
      <c r="U78" s="3">
        <v>0</v>
      </c>
      <c r="V78" s="2" t="s">
        <v>29</v>
      </c>
      <c r="W78" s="3">
        <v>0</v>
      </c>
      <c r="X78" s="2" t="s">
        <v>29</v>
      </c>
      <c r="Y78" s="3">
        <v>0</v>
      </c>
      <c r="Z78" s="1" t="s">
        <v>31</v>
      </c>
      <c r="AA78" s="1" t="b">
        <v>0</v>
      </c>
    </row>
    <row r="79" spans="1:27" outlineLevel="2" x14ac:dyDescent="0.25">
      <c r="A79" s="1" t="b">
        <v>0</v>
      </c>
      <c r="B79" s="1" t="s">
        <v>3187</v>
      </c>
      <c r="C79" s="2">
        <v>1</v>
      </c>
      <c r="D79" s="1" t="s">
        <v>27</v>
      </c>
      <c r="E79" s="2">
        <v>316</v>
      </c>
      <c r="F79" s="1" t="s">
        <v>153</v>
      </c>
      <c r="G79" s="1" t="s">
        <v>154</v>
      </c>
      <c r="H79" s="1" t="s">
        <v>29</v>
      </c>
      <c r="I79" s="2" t="s">
        <v>29</v>
      </c>
      <c r="J79" s="3">
        <v>8</v>
      </c>
      <c r="K79" s="3">
        <v>10</v>
      </c>
      <c r="L79" s="3">
        <v>80</v>
      </c>
      <c r="M79" s="1" t="s">
        <v>29</v>
      </c>
      <c r="N79" s="1" t="s">
        <v>40</v>
      </c>
      <c r="O79" s="3">
        <v>0</v>
      </c>
      <c r="P79" s="4" t="s">
        <v>3162</v>
      </c>
      <c r="Q79" s="1" t="b">
        <v>0</v>
      </c>
      <c r="R79" s="2">
        <v>10</v>
      </c>
      <c r="S79" s="3">
        <v>80</v>
      </c>
      <c r="T79" s="2" t="s">
        <v>29</v>
      </c>
      <c r="U79" s="3">
        <v>0</v>
      </c>
      <c r="V79" s="2" t="s">
        <v>29</v>
      </c>
      <c r="W79" s="3">
        <v>0</v>
      </c>
      <c r="X79" s="2" t="s">
        <v>29</v>
      </c>
      <c r="Y79" s="3">
        <v>0</v>
      </c>
      <c r="Z79" s="1" t="s">
        <v>31</v>
      </c>
      <c r="AA79" s="1" t="b">
        <v>0</v>
      </c>
    </row>
    <row r="80" spans="1:27" outlineLevel="2" x14ac:dyDescent="0.25">
      <c r="A80" s="1" t="b">
        <v>0</v>
      </c>
      <c r="B80" s="1" t="s">
        <v>3188</v>
      </c>
      <c r="C80" s="2">
        <v>1</v>
      </c>
      <c r="D80" s="1" t="s">
        <v>27</v>
      </c>
      <c r="E80" s="2">
        <v>320</v>
      </c>
      <c r="F80" s="1" t="s">
        <v>532</v>
      </c>
      <c r="G80" s="1" t="s">
        <v>533</v>
      </c>
      <c r="H80" s="1" t="s">
        <v>29</v>
      </c>
      <c r="I80" s="2" t="s">
        <v>29</v>
      </c>
      <c r="J80" s="3">
        <v>22</v>
      </c>
      <c r="K80" s="3">
        <v>170</v>
      </c>
      <c r="L80" s="3">
        <v>3740</v>
      </c>
      <c r="M80" s="1" t="s">
        <v>29</v>
      </c>
      <c r="N80" s="1" t="s">
        <v>40</v>
      </c>
      <c r="O80" s="3">
        <v>0</v>
      </c>
      <c r="P80" s="4" t="s">
        <v>3162</v>
      </c>
      <c r="Q80" s="1" t="b">
        <v>0</v>
      </c>
      <c r="R80" s="2">
        <v>170</v>
      </c>
      <c r="S80" s="3">
        <v>3740</v>
      </c>
      <c r="T80" s="2" t="s">
        <v>29</v>
      </c>
      <c r="U80" s="3">
        <v>0</v>
      </c>
      <c r="V80" s="2" t="s">
        <v>29</v>
      </c>
      <c r="W80" s="3">
        <v>0</v>
      </c>
      <c r="X80" s="2" t="s">
        <v>29</v>
      </c>
      <c r="Y80" s="3">
        <v>0</v>
      </c>
      <c r="Z80" s="1" t="s">
        <v>31</v>
      </c>
      <c r="AA80" s="1" t="b">
        <v>0</v>
      </c>
    </row>
    <row r="81" spans="1:27" outlineLevel="2" x14ac:dyDescent="0.25">
      <c r="A81" s="1" t="b">
        <v>0</v>
      </c>
      <c r="B81" s="1" t="s">
        <v>3189</v>
      </c>
      <c r="C81" s="2">
        <v>1</v>
      </c>
      <c r="D81" s="1" t="s">
        <v>27</v>
      </c>
      <c r="E81" s="2">
        <v>324</v>
      </c>
      <c r="F81" s="1" t="s">
        <v>534</v>
      </c>
      <c r="G81" s="1" t="s">
        <v>534</v>
      </c>
      <c r="H81" s="1" t="s">
        <v>534</v>
      </c>
      <c r="I81" s="2" t="s">
        <v>29</v>
      </c>
      <c r="J81" s="3">
        <v>63</v>
      </c>
      <c r="K81" s="3">
        <v>13</v>
      </c>
      <c r="L81" s="3">
        <v>819</v>
      </c>
      <c r="M81" s="1" t="s">
        <v>29</v>
      </c>
      <c r="N81" s="1" t="s">
        <v>40</v>
      </c>
      <c r="O81" s="3">
        <v>0</v>
      </c>
      <c r="P81" s="4" t="s">
        <v>3162</v>
      </c>
      <c r="Q81" s="1" t="b">
        <v>0</v>
      </c>
      <c r="R81" s="2">
        <v>13</v>
      </c>
      <c r="S81" s="3">
        <v>819</v>
      </c>
      <c r="T81" s="2" t="s">
        <v>29</v>
      </c>
      <c r="U81" s="3">
        <v>0</v>
      </c>
      <c r="V81" s="2" t="s">
        <v>29</v>
      </c>
      <c r="W81" s="3">
        <v>0</v>
      </c>
      <c r="X81" s="2" t="s">
        <v>29</v>
      </c>
      <c r="Y81" s="3">
        <v>0</v>
      </c>
      <c r="Z81" s="1" t="s">
        <v>31</v>
      </c>
      <c r="AA81" s="1" t="b">
        <v>0</v>
      </c>
    </row>
    <row r="82" spans="1:27" outlineLevel="2" x14ac:dyDescent="0.25">
      <c r="A82" s="1" t="b">
        <v>0</v>
      </c>
      <c r="B82" s="1" t="s">
        <v>3190</v>
      </c>
      <c r="C82" s="2">
        <v>1</v>
      </c>
      <c r="D82" s="1" t="s">
        <v>27</v>
      </c>
      <c r="E82" s="2">
        <v>325</v>
      </c>
      <c r="F82" s="1" t="s">
        <v>155</v>
      </c>
      <c r="G82" s="1" t="s">
        <v>155</v>
      </c>
      <c r="H82" s="1" t="s">
        <v>155</v>
      </c>
      <c r="I82" s="2" t="s">
        <v>29</v>
      </c>
      <c r="J82" s="3">
        <v>40</v>
      </c>
      <c r="K82" s="3">
        <v>20</v>
      </c>
      <c r="L82" s="3">
        <v>800</v>
      </c>
      <c r="M82" s="1" t="s">
        <v>29</v>
      </c>
      <c r="N82" s="1" t="s">
        <v>30</v>
      </c>
      <c r="O82" s="3">
        <v>0</v>
      </c>
      <c r="P82" s="4" t="s">
        <v>3162</v>
      </c>
      <c r="Q82" s="1" t="b">
        <v>0</v>
      </c>
      <c r="R82" s="2">
        <v>20</v>
      </c>
      <c r="S82" s="3">
        <v>800</v>
      </c>
      <c r="T82" s="2" t="s">
        <v>29</v>
      </c>
      <c r="U82" s="3">
        <v>0</v>
      </c>
      <c r="V82" s="2" t="s">
        <v>29</v>
      </c>
      <c r="W82" s="3">
        <v>0</v>
      </c>
      <c r="X82" s="2" t="s">
        <v>29</v>
      </c>
      <c r="Y82" s="3">
        <v>0</v>
      </c>
      <c r="Z82" s="1" t="s">
        <v>31</v>
      </c>
      <c r="AA82" s="1" t="b">
        <v>0</v>
      </c>
    </row>
    <row r="83" spans="1:27" outlineLevel="2" x14ac:dyDescent="0.25">
      <c r="A83" s="1" t="b">
        <v>0</v>
      </c>
      <c r="B83" s="1" t="s">
        <v>3191</v>
      </c>
      <c r="C83" s="2">
        <v>1</v>
      </c>
      <c r="D83" s="1" t="s">
        <v>27</v>
      </c>
      <c r="E83" s="2">
        <v>351</v>
      </c>
      <c r="F83" s="1" t="s">
        <v>156</v>
      </c>
      <c r="G83" s="1" t="s">
        <v>157</v>
      </c>
      <c r="H83" s="1" t="s">
        <v>29</v>
      </c>
      <c r="I83" s="2" t="s">
        <v>29</v>
      </c>
      <c r="J83" s="3">
        <v>32</v>
      </c>
      <c r="K83" s="3">
        <v>15</v>
      </c>
      <c r="L83" s="3">
        <v>480</v>
      </c>
      <c r="M83" s="1" t="s">
        <v>29</v>
      </c>
      <c r="N83" s="1" t="s">
        <v>40</v>
      </c>
      <c r="O83" s="3">
        <v>0</v>
      </c>
      <c r="P83" s="4" t="s">
        <v>3162</v>
      </c>
      <c r="Q83" s="1" t="b">
        <v>0</v>
      </c>
      <c r="R83" s="2">
        <v>15</v>
      </c>
      <c r="S83" s="3">
        <v>480</v>
      </c>
      <c r="T83" s="2" t="s">
        <v>29</v>
      </c>
      <c r="U83" s="3">
        <v>0</v>
      </c>
      <c r="V83" s="2" t="s">
        <v>29</v>
      </c>
      <c r="W83" s="3">
        <v>0</v>
      </c>
      <c r="X83" s="2" t="s">
        <v>29</v>
      </c>
      <c r="Y83" s="3">
        <v>0</v>
      </c>
      <c r="Z83" s="1" t="s">
        <v>31</v>
      </c>
      <c r="AA83" s="1" t="b">
        <v>0</v>
      </c>
    </row>
    <row r="84" spans="1:27" outlineLevel="2" x14ac:dyDescent="0.25">
      <c r="A84" s="1" t="b">
        <v>0</v>
      </c>
      <c r="B84" s="1" t="s">
        <v>3192</v>
      </c>
      <c r="C84" s="2">
        <v>1</v>
      </c>
      <c r="D84" s="1" t="s">
        <v>27</v>
      </c>
      <c r="E84" s="2">
        <v>355</v>
      </c>
      <c r="F84" s="1" t="s">
        <v>158</v>
      </c>
      <c r="G84" s="1" t="s">
        <v>158</v>
      </c>
      <c r="H84" s="1" t="s">
        <v>158</v>
      </c>
      <c r="I84" s="2" t="s">
        <v>29</v>
      </c>
      <c r="J84" s="3">
        <v>44</v>
      </c>
      <c r="K84" s="3">
        <v>10</v>
      </c>
      <c r="L84" s="3">
        <v>440</v>
      </c>
      <c r="M84" s="1" t="s">
        <v>29</v>
      </c>
      <c r="N84" s="1" t="s">
        <v>40</v>
      </c>
      <c r="O84" s="3">
        <v>0</v>
      </c>
      <c r="P84" s="4" t="s">
        <v>3162</v>
      </c>
      <c r="Q84" s="1" t="b">
        <v>0</v>
      </c>
      <c r="R84" s="2">
        <v>10</v>
      </c>
      <c r="S84" s="3">
        <v>440</v>
      </c>
      <c r="T84" s="2" t="s">
        <v>29</v>
      </c>
      <c r="U84" s="3">
        <v>0</v>
      </c>
      <c r="V84" s="2" t="s">
        <v>29</v>
      </c>
      <c r="W84" s="3">
        <v>0</v>
      </c>
      <c r="X84" s="2" t="s">
        <v>29</v>
      </c>
      <c r="Y84" s="3">
        <v>0</v>
      </c>
      <c r="Z84" s="1" t="s">
        <v>31</v>
      </c>
      <c r="AA84" s="1" t="b">
        <v>0</v>
      </c>
    </row>
    <row r="85" spans="1:27" outlineLevel="2" x14ac:dyDescent="0.25">
      <c r="A85" s="1" t="b">
        <v>0</v>
      </c>
      <c r="B85" s="1" t="s">
        <v>3193</v>
      </c>
      <c r="C85" s="2">
        <v>1</v>
      </c>
      <c r="D85" s="1" t="s">
        <v>27</v>
      </c>
      <c r="E85" s="2">
        <v>364</v>
      </c>
      <c r="F85" s="1" t="s">
        <v>159</v>
      </c>
      <c r="G85" s="1" t="s">
        <v>160</v>
      </c>
      <c r="H85" s="1" t="s">
        <v>160</v>
      </c>
      <c r="I85" s="2" t="s">
        <v>29</v>
      </c>
      <c r="J85" s="3">
        <v>112</v>
      </c>
      <c r="K85" s="3">
        <v>20</v>
      </c>
      <c r="L85" s="3">
        <v>2240</v>
      </c>
      <c r="M85" s="1" t="s">
        <v>29</v>
      </c>
      <c r="N85" s="1" t="s">
        <v>30</v>
      </c>
      <c r="O85" s="3">
        <v>0</v>
      </c>
      <c r="P85" s="4" t="s">
        <v>3162</v>
      </c>
      <c r="Q85" s="1" t="b">
        <v>0</v>
      </c>
      <c r="R85" s="2">
        <v>20</v>
      </c>
      <c r="S85" s="3">
        <v>2240</v>
      </c>
      <c r="T85" s="2" t="s">
        <v>29</v>
      </c>
      <c r="U85" s="3">
        <v>0</v>
      </c>
      <c r="V85" s="2" t="s">
        <v>29</v>
      </c>
      <c r="W85" s="3">
        <v>0</v>
      </c>
      <c r="X85" s="2" t="s">
        <v>29</v>
      </c>
      <c r="Y85" s="3">
        <v>0</v>
      </c>
      <c r="Z85" s="1" t="s">
        <v>31</v>
      </c>
      <c r="AA85" s="1" t="b">
        <v>0</v>
      </c>
    </row>
    <row r="86" spans="1:27" outlineLevel="2" x14ac:dyDescent="0.25">
      <c r="A86" s="1" t="b">
        <v>0</v>
      </c>
      <c r="B86" s="1" t="s">
        <v>3194</v>
      </c>
      <c r="C86" s="2">
        <v>1</v>
      </c>
      <c r="D86" s="1" t="s">
        <v>27</v>
      </c>
      <c r="E86" s="2">
        <v>404</v>
      </c>
      <c r="F86" s="1" t="s">
        <v>161</v>
      </c>
      <c r="G86" s="1" t="s">
        <v>162</v>
      </c>
      <c r="H86" s="1" t="s">
        <v>162</v>
      </c>
      <c r="I86" s="2" t="s">
        <v>29</v>
      </c>
      <c r="J86" s="3">
        <v>24</v>
      </c>
      <c r="K86" s="3">
        <v>9</v>
      </c>
      <c r="L86" s="3">
        <v>216</v>
      </c>
      <c r="M86" s="1" t="s">
        <v>29</v>
      </c>
      <c r="N86" s="1" t="s">
        <v>30</v>
      </c>
      <c r="O86" s="3">
        <v>0</v>
      </c>
      <c r="P86" s="4" t="s">
        <v>3162</v>
      </c>
      <c r="Q86" s="1" t="b">
        <v>0</v>
      </c>
      <c r="R86" s="2">
        <v>9</v>
      </c>
      <c r="S86" s="3">
        <v>216</v>
      </c>
      <c r="T86" s="2" t="s">
        <v>29</v>
      </c>
      <c r="U86" s="3">
        <v>0</v>
      </c>
      <c r="V86" s="2" t="s">
        <v>29</v>
      </c>
      <c r="W86" s="3">
        <v>0</v>
      </c>
      <c r="X86" s="2" t="s">
        <v>29</v>
      </c>
      <c r="Y86" s="3">
        <v>0</v>
      </c>
      <c r="Z86" s="1" t="s">
        <v>31</v>
      </c>
      <c r="AA86" s="1" t="b">
        <v>0</v>
      </c>
    </row>
    <row r="87" spans="1:27" outlineLevel="2" x14ac:dyDescent="0.25">
      <c r="A87" s="1" t="b">
        <v>0</v>
      </c>
      <c r="B87" s="1" t="s">
        <v>3195</v>
      </c>
      <c r="C87" s="2">
        <v>1</v>
      </c>
      <c r="D87" s="1" t="s">
        <v>27</v>
      </c>
      <c r="E87" s="2">
        <v>406</v>
      </c>
      <c r="F87" s="1" t="s">
        <v>540</v>
      </c>
      <c r="G87" s="1" t="s">
        <v>541</v>
      </c>
      <c r="H87" s="1" t="s">
        <v>541</v>
      </c>
      <c r="I87" s="2" t="s">
        <v>29</v>
      </c>
      <c r="J87" s="3">
        <v>92</v>
      </c>
      <c r="K87" s="3">
        <v>26</v>
      </c>
      <c r="L87" s="3">
        <v>2392</v>
      </c>
      <c r="M87" s="1" t="s">
        <v>29</v>
      </c>
      <c r="N87" s="1" t="s">
        <v>30</v>
      </c>
      <c r="O87" s="3">
        <v>0</v>
      </c>
      <c r="P87" s="4" t="s">
        <v>3162</v>
      </c>
      <c r="Q87" s="1" t="b">
        <v>0</v>
      </c>
      <c r="R87" s="2">
        <v>26</v>
      </c>
      <c r="S87" s="3">
        <v>2392</v>
      </c>
      <c r="T87" s="2" t="s">
        <v>29</v>
      </c>
      <c r="U87" s="3">
        <v>0</v>
      </c>
      <c r="V87" s="2" t="s">
        <v>29</v>
      </c>
      <c r="W87" s="3">
        <v>0</v>
      </c>
      <c r="X87" s="2" t="s">
        <v>29</v>
      </c>
      <c r="Y87" s="3">
        <v>0</v>
      </c>
      <c r="Z87" s="1" t="s">
        <v>31</v>
      </c>
      <c r="AA87" s="1" t="b">
        <v>0</v>
      </c>
    </row>
    <row r="88" spans="1:27" outlineLevel="2" x14ac:dyDescent="0.25">
      <c r="A88" s="1" t="b">
        <v>0</v>
      </c>
      <c r="B88" s="1" t="s">
        <v>3196</v>
      </c>
      <c r="C88" s="2">
        <v>1</v>
      </c>
      <c r="D88" s="1" t="s">
        <v>27</v>
      </c>
      <c r="E88" s="2">
        <v>410</v>
      </c>
      <c r="F88" s="1" t="s">
        <v>163</v>
      </c>
      <c r="G88" s="1" t="s">
        <v>164</v>
      </c>
      <c r="H88" s="1" t="s">
        <v>164</v>
      </c>
      <c r="I88" s="2" t="s">
        <v>29</v>
      </c>
      <c r="J88" s="3">
        <v>636</v>
      </c>
      <c r="K88" s="3">
        <v>38</v>
      </c>
      <c r="L88" s="3">
        <v>24168</v>
      </c>
      <c r="M88" s="1" t="s">
        <v>29</v>
      </c>
      <c r="N88" s="1" t="s">
        <v>30</v>
      </c>
      <c r="O88" s="3">
        <v>0</v>
      </c>
      <c r="P88" s="4" t="s">
        <v>3162</v>
      </c>
      <c r="Q88" s="1" t="b">
        <v>0</v>
      </c>
      <c r="R88" s="2">
        <v>38</v>
      </c>
      <c r="S88" s="3">
        <v>24168</v>
      </c>
      <c r="T88" s="2" t="s">
        <v>29</v>
      </c>
      <c r="U88" s="3">
        <v>0</v>
      </c>
      <c r="V88" s="2" t="s">
        <v>29</v>
      </c>
      <c r="W88" s="3">
        <v>0</v>
      </c>
      <c r="X88" s="2" t="s">
        <v>29</v>
      </c>
      <c r="Y88" s="3">
        <v>0</v>
      </c>
      <c r="Z88" s="1" t="s">
        <v>31</v>
      </c>
      <c r="AA88" s="1" t="b">
        <v>0</v>
      </c>
    </row>
    <row r="89" spans="1:27" outlineLevel="2" x14ac:dyDescent="0.25">
      <c r="A89" s="1" t="b">
        <v>0</v>
      </c>
      <c r="B89" s="1" t="s">
        <v>3197</v>
      </c>
      <c r="C89" s="2">
        <v>1</v>
      </c>
      <c r="D89" s="1" t="s">
        <v>27</v>
      </c>
      <c r="E89" s="2">
        <v>423</v>
      </c>
      <c r="F89" s="1" t="s">
        <v>165</v>
      </c>
      <c r="G89" s="1" t="s">
        <v>166</v>
      </c>
      <c r="H89" s="1" t="s">
        <v>166</v>
      </c>
      <c r="I89" s="2" t="s">
        <v>29</v>
      </c>
      <c r="J89" s="3">
        <v>701</v>
      </c>
      <c r="K89" s="3">
        <v>12</v>
      </c>
      <c r="L89" s="3">
        <v>8412</v>
      </c>
      <c r="M89" s="1" t="s">
        <v>29</v>
      </c>
      <c r="N89" s="1" t="s">
        <v>40</v>
      </c>
      <c r="O89" s="3">
        <v>0</v>
      </c>
      <c r="P89" s="4" t="s">
        <v>3162</v>
      </c>
      <c r="Q89" s="1" t="b">
        <v>0</v>
      </c>
      <c r="R89" s="2">
        <v>12</v>
      </c>
      <c r="S89" s="3">
        <v>8412</v>
      </c>
      <c r="T89" s="2" t="s">
        <v>29</v>
      </c>
      <c r="U89" s="3">
        <v>0</v>
      </c>
      <c r="V89" s="2" t="s">
        <v>29</v>
      </c>
      <c r="W89" s="3">
        <v>0</v>
      </c>
      <c r="X89" s="2" t="s">
        <v>29</v>
      </c>
      <c r="Y89" s="3">
        <v>0</v>
      </c>
      <c r="Z89" s="1" t="s">
        <v>31</v>
      </c>
      <c r="AA89" s="1" t="b">
        <v>0</v>
      </c>
    </row>
    <row r="90" spans="1:27" outlineLevel="2" x14ac:dyDescent="0.25">
      <c r="A90" s="1" t="b">
        <v>0</v>
      </c>
      <c r="B90" s="1" t="s">
        <v>3198</v>
      </c>
      <c r="C90" s="2">
        <v>1</v>
      </c>
      <c r="D90" s="1" t="s">
        <v>27</v>
      </c>
      <c r="E90" s="2">
        <v>425</v>
      </c>
      <c r="F90" s="1" t="s">
        <v>167</v>
      </c>
      <c r="G90" s="1" t="s">
        <v>168</v>
      </c>
      <c r="H90" s="1" t="s">
        <v>168</v>
      </c>
      <c r="I90" s="2" t="s">
        <v>29</v>
      </c>
      <c r="J90" s="3">
        <v>691</v>
      </c>
      <c r="K90" s="3">
        <v>30</v>
      </c>
      <c r="L90" s="3">
        <v>20730</v>
      </c>
      <c r="M90" s="1" t="s">
        <v>29</v>
      </c>
      <c r="N90" s="1" t="s">
        <v>40</v>
      </c>
      <c r="O90" s="3">
        <v>0</v>
      </c>
      <c r="P90" s="4" t="s">
        <v>3162</v>
      </c>
      <c r="Q90" s="1" t="b">
        <v>0</v>
      </c>
      <c r="R90" s="2">
        <v>30</v>
      </c>
      <c r="S90" s="3">
        <v>20730</v>
      </c>
      <c r="T90" s="2" t="s">
        <v>29</v>
      </c>
      <c r="U90" s="3">
        <v>0</v>
      </c>
      <c r="V90" s="2" t="s">
        <v>29</v>
      </c>
      <c r="W90" s="3">
        <v>0</v>
      </c>
      <c r="X90" s="2" t="s">
        <v>29</v>
      </c>
      <c r="Y90" s="3">
        <v>0</v>
      </c>
      <c r="Z90" s="1" t="s">
        <v>31</v>
      </c>
      <c r="AA90" s="1" t="b">
        <v>0</v>
      </c>
    </row>
    <row r="91" spans="1:27" outlineLevel="2" x14ac:dyDescent="0.25">
      <c r="A91" s="1" t="b">
        <v>0</v>
      </c>
      <c r="B91" s="1" t="s">
        <v>3199</v>
      </c>
      <c r="C91" s="2">
        <v>1</v>
      </c>
      <c r="D91" s="1" t="s">
        <v>27</v>
      </c>
      <c r="E91" s="2">
        <v>426</v>
      </c>
      <c r="F91" s="1" t="s">
        <v>169</v>
      </c>
      <c r="G91" s="1" t="s">
        <v>170</v>
      </c>
      <c r="H91" s="1" t="s">
        <v>29</v>
      </c>
      <c r="I91" s="2" t="s">
        <v>29</v>
      </c>
      <c r="J91" s="3">
        <v>560</v>
      </c>
      <c r="K91" s="3">
        <v>12</v>
      </c>
      <c r="L91" s="3">
        <v>6720</v>
      </c>
      <c r="M91" s="1" t="s">
        <v>29</v>
      </c>
      <c r="N91" s="1" t="s">
        <v>40</v>
      </c>
      <c r="O91" s="3">
        <v>0</v>
      </c>
      <c r="P91" s="4" t="s">
        <v>3162</v>
      </c>
      <c r="Q91" s="1" t="b">
        <v>0</v>
      </c>
      <c r="R91" s="2">
        <v>12</v>
      </c>
      <c r="S91" s="3">
        <v>6720</v>
      </c>
      <c r="T91" s="2" t="s">
        <v>29</v>
      </c>
      <c r="U91" s="3">
        <v>0</v>
      </c>
      <c r="V91" s="2" t="s">
        <v>29</v>
      </c>
      <c r="W91" s="3">
        <v>0</v>
      </c>
      <c r="X91" s="2" t="s">
        <v>29</v>
      </c>
      <c r="Y91" s="3">
        <v>0</v>
      </c>
      <c r="Z91" s="1" t="s">
        <v>31</v>
      </c>
      <c r="AA91" s="1" t="b">
        <v>0</v>
      </c>
    </row>
    <row r="92" spans="1:27" outlineLevel="2" x14ac:dyDescent="0.25">
      <c r="A92" s="1" t="b">
        <v>0</v>
      </c>
      <c r="B92" s="1" t="s">
        <v>3200</v>
      </c>
      <c r="C92" s="2">
        <v>1</v>
      </c>
      <c r="D92" s="1" t="s">
        <v>27</v>
      </c>
      <c r="E92" s="2">
        <v>428</v>
      </c>
      <c r="F92" s="1" t="s">
        <v>171</v>
      </c>
      <c r="G92" s="1" t="s">
        <v>172</v>
      </c>
      <c r="H92" s="1" t="s">
        <v>172</v>
      </c>
      <c r="I92" s="2" t="s">
        <v>29</v>
      </c>
      <c r="J92" s="3">
        <v>456</v>
      </c>
      <c r="K92" s="3">
        <v>16</v>
      </c>
      <c r="L92" s="3">
        <v>7296</v>
      </c>
      <c r="M92" s="1" t="s">
        <v>29</v>
      </c>
      <c r="N92" s="1" t="s">
        <v>40</v>
      </c>
      <c r="O92" s="3">
        <v>0</v>
      </c>
      <c r="P92" s="4" t="s">
        <v>3162</v>
      </c>
      <c r="Q92" s="1" t="b">
        <v>0</v>
      </c>
      <c r="R92" s="2">
        <v>16</v>
      </c>
      <c r="S92" s="3">
        <v>7296</v>
      </c>
      <c r="T92" s="2" t="s">
        <v>29</v>
      </c>
      <c r="U92" s="3">
        <v>0</v>
      </c>
      <c r="V92" s="2" t="s">
        <v>29</v>
      </c>
      <c r="W92" s="3">
        <v>0</v>
      </c>
      <c r="X92" s="2" t="s">
        <v>29</v>
      </c>
      <c r="Y92" s="3">
        <v>0</v>
      </c>
      <c r="Z92" s="1" t="s">
        <v>31</v>
      </c>
      <c r="AA92" s="1" t="b">
        <v>0</v>
      </c>
    </row>
    <row r="93" spans="1:27" outlineLevel="2" x14ac:dyDescent="0.25">
      <c r="A93" s="1" t="b">
        <v>0</v>
      </c>
      <c r="B93" s="1" t="s">
        <v>3201</v>
      </c>
      <c r="C93" s="2">
        <v>1</v>
      </c>
      <c r="D93" s="1" t="s">
        <v>27</v>
      </c>
      <c r="E93" s="2">
        <v>430</v>
      </c>
      <c r="F93" s="1" t="s">
        <v>173</v>
      </c>
      <c r="G93" s="1" t="s">
        <v>174</v>
      </c>
      <c r="H93" s="1" t="s">
        <v>174</v>
      </c>
      <c r="I93" s="2" t="s">
        <v>29</v>
      </c>
      <c r="J93" s="3">
        <v>565</v>
      </c>
      <c r="K93" s="3">
        <v>12</v>
      </c>
      <c r="L93" s="3">
        <v>6780</v>
      </c>
      <c r="M93" s="1" t="s">
        <v>29</v>
      </c>
      <c r="N93" s="1" t="s">
        <v>40</v>
      </c>
      <c r="O93" s="3">
        <v>0</v>
      </c>
      <c r="P93" s="4" t="s">
        <v>3162</v>
      </c>
      <c r="Q93" s="1" t="b">
        <v>0</v>
      </c>
      <c r="R93" s="2">
        <v>12</v>
      </c>
      <c r="S93" s="3">
        <v>6780</v>
      </c>
      <c r="T93" s="2" t="s">
        <v>29</v>
      </c>
      <c r="U93" s="3">
        <v>0</v>
      </c>
      <c r="V93" s="2" t="s">
        <v>29</v>
      </c>
      <c r="W93" s="3">
        <v>0</v>
      </c>
      <c r="X93" s="2" t="s">
        <v>29</v>
      </c>
      <c r="Y93" s="3">
        <v>0</v>
      </c>
      <c r="Z93" s="1" t="s">
        <v>31</v>
      </c>
      <c r="AA93" s="1" t="b">
        <v>0</v>
      </c>
    </row>
    <row r="94" spans="1:27" outlineLevel="2" x14ac:dyDescent="0.25">
      <c r="A94" s="1" t="b">
        <v>0</v>
      </c>
      <c r="B94" s="1" t="s">
        <v>3202</v>
      </c>
      <c r="C94" s="2">
        <v>1</v>
      </c>
      <c r="D94" s="1" t="s">
        <v>27</v>
      </c>
      <c r="E94" s="2">
        <v>472</v>
      </c>
      <c r="F94" s="1" t="s">
        <v>739</v>
      </c>
      <c r="G94" s="1" t="s">
        <v>740</v>
      </c>
      <c r="H94" s="1" t="s">
        <v>29</v>
      </c>
      <c r="I94" s="2" t="s">
        <v>29</v>
      </c>
      <c r="J94" s="3">
        <v>10.5</v>
      </c>
      <c r="K94" s="3">
        <v>2</v>
      </c>
      <c r="L94" s="3">
        <v>21</v>
      </c>
      <c r="M94" s="1" t="s">
        <v>29</v>
      </c>
      <c r="N94" s="1" t="s">
        <v>40</v>
      </c>
      <c r="O94" s="3">
        <v>0</v>
      </c>
      <c r="P94" s="4" t="s">
        <v>3162</v>
      </c>
      <c r="Q94" s="1" t="b">
        <v>0</v>
      </c>
      <c r="R94" s="2">
        <v>2</v>
      </c>
      <c r="S94" s="3">
        <v>21</v>
      </c>
      <c r="T94" s="2" t="s">
        <v>29</v>
      </c>
      <c r="U94" s="3">
        <v>0</v>
      </c>
      <c r="V94" s="2" t="s">
        <v>29</v>
      </c>
      <c r="W94" s="3">
        <v>0</v>
      </c>
      <c r="X94" s="2" t="s">
        <v>29</v>
      </c>
      <c r="Y94" s="3">
        <v>0</v>
      </c>
      <c r="Z94" s="1" t="s">
        <v>31</v>
      </c>
      <c r="AA94" s="1" t="b">
        <v>0</v>
      </c>
    </row>
    <row r="95" spans="1:27" outlineLevel="2" x14ac:dyDescent="0.25">
      <c r="A95" s="1" t="b">
        <v>0</v>
      </c>
      <c r="B95" s="1" t="s">
        <v>3203</v>
      </c>
      <c r="C95" s="2">
        <v>1</v>
      </c>
      <c r="D95" s="1" t="s">
        <v>27</v>
      </c>
      <c r="E95" s="2">
        <v>473</v>
      </c>
      <c r="F95" s="1" t="s">
        <v>175</v>
      </c>
      <c r="G95" s="1" t="s">
        <v>176</v>
      </c>
      <c r="H95" s="1" t="s">
        <v>29</v>
      </c>
      <c r="I95" s="2" t="s">
        <v>29</v>
      </c>
      <c r="J95" s="3">
        <v>129</v>
      </c>
      <c r="K95" s="3">
        <v>20</v>
      </c>
      <c r="L95" s="3">
        <v>2580</v>
      </c>
      <c r="M95" s="1" t="s">
        <v>29</v>
      </c>
      <c r="N95" s="1" t="s">
        <v>40</v>
      </c>
      <c r="O95" s="3">
        <v>0</v>
      </c>
      <c r="P95" s="4" t="s">
        <v>3162</v>
      </c>
      <c r="Q95" s="1" t="b">
        <v>0</v>
      </c>
      <c r="R95" s="2">
        <v>20</v>
      </c>
      <c r="S95" s="3">
        <v>2580</v>
      </c>
      <c r="T95" s="2" t="s">
        <v>29</v>
      </c>
      <c r="U95" s="3">
        <v>0</v>
      </c>
      <c r="V95" s="2" t="s">
        <v>29</v>
      </c>
      <c r="W95" s="3">
        <v>0</v>
      </c>
      <c r="X95" s="2" t="s">
        <v>29</v>
      </c>
      <c r="Y95" s="3">
        <v>0</v>
      </c>
      <c r="Z95" s="1" t="s">
        <v>31</v>
      </c>
      <c r="AA95" s="1" t="b">
        <v>0</v>
      </c>
    </row>
    <row r="96" spans="1:27" outlineLevel="2" x14ac:dyDescent="0.25">
      <c r="A96" s="1" t="b">
        <v>0</v>
      </c>
      <c r="B96" s="1" t="s">
        <v>3204</v>
      </c>
      <c r="C96" s="2">
        <v>1</v>
      </c>
      <c r="D96" s="1" t="s">
        <v>27</v>
      </c>
      <c r="E96" s="2">
        <v>474</v>
      </c>
      <c r="F96" s="1" t="s">
        <v>177</v>
      </c>
      <c r="G96" s="1" t="s">
        <v>178</v>
      </c>
      <c r="H96" s="1" t="s">
        <v>29</v>
      </c>
      <c r="I96" s="2" t="s">
        <v>29</v>
      </c>
      <c r="J96" s="3">
        <v>640</v>
      </c>
      <c r="K96" s="3">
        <v>12</v>
      </c>
      <c r="L96" s="3">
        <v>7680</v>
      </c>
      <c r="M96" s="1" t="s">
        <v>29</v>
      </c>
      <c r="N96" s="1" t="s">
        <v>40</v>
      </c>
      <c r="O96" s="3">
        <v>0</v>
      </c>
      <c r="P96" s="4" t="s">
        <v>3162</v>
      </c>
      <c r="Q96" s="1" t="b">
        <v>0</v>
      </c>
      <c r="R96" s="2">
        <v>12</v>
      </c>
      <c r="S96" s="3">
        <v>7680</v>
      </c>
      <c r="T96" s="2" t="s">
        <v>29</v>
      </c>
      <c r="U96" s="3">
        <v>0</v>
      </c>
      <c r="V96" s="2" t="s">
        <v>29</v>
      </c>
      <c r="W96" s="3">
        <v>0</v>
      </c>
      <c r="X96" s="2" t="s">
        <v>29</v>
      </c>
      <c r="Y96" s="3">
        <v>0</v>
      </c>
      <c r="Z96" s="1" t="s">
        <v>31</v>
      </c>
      <c r="AA96" s="1" t="b">
        <v>0</v>
      </c>
    </row>
    <row r="97" spans="1:27" outlineLevel="2" x14ac:dyDescent="0.25">
      <c r="A97" s="1" t="b">
        <v>0</v>
      </c>
      <c r="B97" s="1" t="s">
        <v>3205</v>
      </c>
      <c r="C97" s="2">
        <v>1</v>
      </c>
      <c r="D97" s="1" t="s">
        <v>27</v>
      </c>
      <c r="E97" s="2">
        <v>476</v>
      </c>
      <c r="F97" s="1" t="s">
        <v>179</v>
      </c>
      <c r="G97" s="1" t="s">
        <v>179</v>
      </c>
      <c r="H97" s="1" t="s">
        <v>179</v>
      </c>
      <c r="I97" s="2" t="s">
        <v>29</v>
      </c>
      <c r="J97" s="3">
        <v>24</v>
      </c>
      <c r="K97" s="3">
        <v>100</v>
      </c>
      <c r="L97" s="3">
        <v>2400</v>
      </c>
      <c r="M97" s="1" t="s">
        <v>29</v>
      </c>
      <c r="N97" s="1" t="s">
        <v>40</v>
      </c>
      <c r="O97" s="3">
        <v>0</v>
      </c>
      <c r="P97" s="4" t="s">
        <v>3162</v>
      </c>
      <c r="Q97" s="1" t="b">
        <v>0</v>
      </c>
      <c r="R97" s="2">
        <v>100</v>
      </c>
      <c r="S97" s="3">
        <v>2400</v>
      </c>
      <c r="T97" s="2" t="s">
        <v>29</v>
      </c>
      <c r="U97" s="3">
        <v>0</v>
      </c>
      <c r="V97" s="2" t="s">
        <v>29</v>
      </c>
      <c r="W97" s="3">
        <v>0</v>
      </c>
      <c r="X97" s="2" t="s">
        <v>29</v>
      </c>
      <c r="Y97" s="3">
        <v>0</v>
      </c>
      <c r="Z97" s="1" t="s">
        <v>31</v>
      </c>
      <c r="AA97" s="1" t="b">
        <v>0</v>
      </c>
    </row>
    <row r="98" spans="1:27" outlineLevel="2" x14ac:dyDescent="0.25">
      <c r="A98" s="1" t="b">
        <v>0</v>
      </c>
      <c r="B98" s="1" t="s">
        <v>3206</v>
      </c>
      <c r="C98" s="2">
        <v>1</v>
      </c>
      <c r="D98" s="1" t="s">
        <v>27</v>
      </c>
      <c r="E98" s="2">
        <v>551</v>
      </c>
      <c r="F98" s="1" t="s">
        <v>182</v>
      </c>
      <c r="G98" s="1" t="s">
        <v>182</v>
      </c>
      <c r="H98" s="1" t="s">
        <v>182</v>
      </c>
      <c r="I98" s="2">
        <v>30</v>
      </c>
      <c r="J98" s="3">
        <v>61</v>
      </c>
      <c r="K98" s="3">
        <v>4</v>
      </c>
      <c r="L98" s="3">
        <v>244</v>
      </c>
      <c r="M98" s="1" t="s">
        <v>29</v>
      </c>
      <c r="N98" s="1" t="s">
        <v>30</v>
      </c>
      <c r="O98" s="3">
        <v>0</v>
      </c>
      <c r="P98" s="4" t="s">
        <v>3162</v>
      </c>
      <c r="Q98" s="1" t="b">
        <v>0</v>
      </c>
      <c r="R98" s="2">
        <v>4</v>
      </c>
      <c r="S98" s="3">
        <v>244</v>
      </c>
      <c r="T98" s="2" t="s">
        <v>29</v>
      </c>
      <c r="U98" s="3">
        <v>0</v>
      </c>
      <c r="V98" s="2" t="s">
        <v>29</v>
      </c>
      <c r="W98" s="3">
        <v>0</v>
      </c>
      <c r="X98" s="2" t="s">
        <v>29</v>
      </c>
      <c r="Y98" s="3">
        <v>0</v>
      </c>
      <c r="Z98" s="1" t="s">
        <v>31</v>
      </c>
      <c r="AA98" s="1" t="b">
        <v>0</v>
      </c>
    </row>
    <row r="99" spans="1:27" outlineLevel="2" x14ac:dyDescent="0.25">
      <c r="A99" s="1" t="b">
        <v>0</v>
      </c>
      <c r="B99" s="1" t="s">
        <v>3207</v>
      </c>
      <c r="C99" s="2">
        <v>1</v>
      </c>
      <c r="D99" s="1" t="s">
        <v>27</v>
      </c>
      <c r="E99" s="2">
        <v>568</v>
      </c>
      <c r="F99" s="1" t="s">
        <v>743</v>
      </c>
      <c r="G99" s="1" t="s">
        <v>743</v>
      </c>
      <c r="H99" s="1" t="s">
        <v>743</v>
      </c>
      <c r="I99" s="2">
        <v>40</v>
      </c>
      <c r="J99" s="3">
        <v>43</v>
      </c>
      <c r="K99" s="3">
        <v>33</v>
      </c>
      <c r="L99" s="3">
        <v>1419</v>
      </c>
      <c r="M99" s="1" t="s">
        <v>29</v>
      </c>
      <c r="N99" s="1" t="s">
        <v>40</v>
      </c>
      <c r="O99" s="3">
        <v>0</v>
      </c>
      <c r="P99" s="4" t="s">
        <v>3162</v>
      </c>
      <c r="Q99" s="1" t="b">
        <v>0</v>
      </c>
      <c r="R99" s="2">
        <v>33</v>
      </c>
      <c r="S99" s="3">
        <v>1419</v>
      </c>
      <c r="T99" s="2" t="s">
        <v>29</v>
      </c>
      <c r="U99" s="3">
        <v>0</v>
      </c>
      <c r="V99" s="2" t="s">
        <v>29</v>
      </c>
      <c r="W99" s="3">
        <v>0</v>
      </c>
      <c r="X99" s="2" t="s">
        <v>29</v>
      </c>
      <c r="Y99" s="3">
        <v>0</v>
      </c>
      <c r="Z99" s="1" t="s">
        <v>31</v>
      </c>
      <c r="AA99" s="1" t="b">
        <v>0</v>
      </c>
    </row>
    <row r="100" spans="1:27" outlineLevel="2" x14ac:dyDescent="0.25">
      <c r="A100" s="1" t="b">
        <v>0</v>
      </c>
      <c r="B100" s="1" t="s">
        <v>3208</v>
      </c>
      <c r="C100" s="2">
        <v>1</v>
      </c>
      <c r="D100" s="1" t="s">
        <v>27</v>
      </c>
      <c r="E100" s="2">
        <v>621</v>
      </c>
      <c r="F100" s="1" t="s">
        <v>185</v>
      </c>
      <c r="G100" s="1" t="s">
        <v>185</v>
      </c>
      <c r="H100" s="1" t="s">
        <v>186</v>
      </c>
      <c r="I100" s="2">
        <v>120</v>
      </c>
      <c r="J100" s="3">
        <v>384</v>
      </c>
      <c r="K100" s="3">
        <v>75</v>
      </c>
      <c r="L100" s="3">
        <v>28800</v>
      </c>
      <c r="M100" s="1" t="s">
        <v>29</v>
      </c>
      <c r="N100" s="1" t="s">
        <v>29</v>
      </c>
      <c r="O100" s="3">
        <v>0</v>
      </c>
      <c r="P100" s="4" t="s">
        <v>3162</v>
      </c>
      <c r="Q100" s="1" t="b">
        <v>0</v>
      </c>
      <c r="R100" s="2">
        <v>75</v>
      </c>
      <c r="S100" s="3">
        <v>28800</v>
      </c>
      <c r="T100" s="2" t="s">
        <v>29</v>
      </c>
      <c r="U100" s="3">
        <v>0</v>
      </c>
      <c r="V100" s="2" t="s">
        <v>29</v>
      </c>
      <c r="W100" s="3">
        <v>0</v>
      </c>
      <c r="X100" s="2" t="s">
        <v>29</v>
      </c>
      <c r="Y100" s="3">
        <v>0</v>
      </c>
      <c r="Z100" s="1" t="s">
        <v>29</v>
      </c>
      <c r="AA100" s="1" t="b">
        <v>0</v>
      </c>
    </row>
    <row r="101" spans="1:27" outlineLevel="2" x14ac:dyDescent="0.25">
      <c r="A101" s="1" t="b">
        <v>0</v>
      </c>
      <c r="B101" s="1" t="s">
        <v>3209</v>
      </c>
      <c r="C101" s="2">
        <v>1</v>
      </c>
      <c r="D101" s="1" t="s">
        <v>27</v>
      </c>
      <c r="E101" s="2">
        <v>622</v>
      </c>
      <c r="F101" s="1" t="s">
        <v>283</v>
      </c>
      <c r="G101" s="1" t="s">
        <v>283</v>
      </c>
      <c r="H101" s="1" t="s">
        <v>284</v>
      </c>
      <c r="I101" s="2">
        <v>50</v>
      </c>
      <c r="J101" s="3">
        <v>28</v>
      </c>
      <c r="K101" s="3">
        <v>19</v>
      </c>
      <c r="L101" s="3">
        <v>532</v>
      </c>
      <c r="M101" s="1" t="s">
        <v>29</v>
      </c>
      <c r="N101" s="1" t="s">
        <v>29</v>
      </c>
      <c r="O101" s="3">
        <v>0</v>
      </c>
      <c r="P101" s="4" t="s">
        <v>3162</v>
      </c>
      <c r="Q101" s="1" t="b">
        <v>0</v>
      </c>
      <c r="R101" s="2">
        <v>19</v>
      </c>
      <c r="S101" s="3">
        <v>532</v>
      </c>
      <c r="T101" s="2" t="s">
        <v>29</v>
      </c>
      <c r="U101" s="3">
        <v>0</v>
      </c>
      <c r="V101" s="2" t="s">
        <v>29</v>
      </c>
      <c r="W101" s="3">
        <v>0</v>
      </c>
      <c r="X101" s="2" t="s">
        <v>29</v>
      </c>
      <c r="Y101" s="3">
        <v>0</v>
      </c>
      <c r="Z101" s="1" t="s">
        <v>29</v>
      </c>
      <c r="AA101" s="1" t="b">
        <v>0</v>
      </c>
    </row>
    <row r="102" spans="1:27" outlineLevel="2" x14ac:dyDescent="0.25">
      <c r="A102" s="1" t="b">
        <v>0</v>
      </c>
      <c r="B102" s="1" t="s">
        <v>3210</v>
      </c>
      <c r="C102" s="2">
        <v>1</v>
      </c>
      <c r="D102" s="1" t="s">
        <v>27</v>
      </c>
      <c r="E102" s="2">
        <v>638</v>
      </c>
      <c r="F102" s="1" t="s">
        <v>594</v>
      </c>
      <c r="G102" s="1" t="s">
        <v>595</v>
      </c>
      <c r="H102" s="1" t="s">
        <v>596</v>
      </c>
      <c r="I102" s="2">
        <v>50</v>
      </c>
      <c r="J102" s="3">
        <v>34</v>
      </c>
      <c r="K102" s="3">
        <v>30</v>
      </c>
      <c r="L102" s="3">
        <v>1020</v>
      </c>
      <c r="M102" s="1" t="s">
        <v>29</v>
      </c>
      <c r="N102" s="1" t="s">
        <v>29</v>
      </c>
      <c r="O102" s="3">
        <v>0</v>
      </c>
      <c r="P102" s="4" t="s">
        <v>3162</v>
      </c>
      <c r="Q102" s="1" t="b">
        <v>0</v>
      </c>
      <c r="R102" s="2">
        <v>30</v>
      </c>
      <c r="S102" s="3">
        <v>1020</v>
      </c>
      <c r="T102" s="2" t="s">
        <v>29</v>
      </c>
      <c r="U102" s="3">
        <v>0</v>
      </c>
      <c r="V102" s="2" t="s">
        <v>29</v>
      </c>
      <c r="W102" s="3">
        <v>0</v>
      </c>
      <c r="X102" s="2" t="s">
        <v>29</v>
      </c>
      <c r="Y102" s="3">
        <v>0</v>
      </c>
      <c r="Z102" s="1" t="s">
        <v>29</v>
      </c>
      <c r="AA102" s="1" t="b">
        <v>0</v>
      </c>
    </row>
    <row r="103" spans="1:27" outlineLevel="2" x14ac:dyDescent="0.25">
      <c r="A103" s="1" t="b">
        <v>0</v>
      </c>
      <c r="B103" s="1" t="s">
        <v>3211</v>
      </c>
      <c r="C103" s="2">
        <v>1</v>
      </c>
      <c r="D103" s="1" t="s">
        <v>27</v>
      </c>
      <c r="E103" s="2">
        <v>641</v>
      </c>
      <c r="F103" s="1" t="s">
        <v>190</v>
      </c>
      <c r="G103" s="1" t="s">
        <v>191</v>
      </c>
      <c r="H103" s="1" t="s">
        <v>192</v>
      </c>
      <c r="I103" s="2">
        <v>30</v>
      </c>
      <c r="J103" s="3">
        <v>375</v>
      </c>
      <c r="K103" s="3">
        <v>12</v>
      </c>
      <c r="L103" s="3">
        <v>4500</v>
      </c>
      <c r="M103" s="1" t="s">
        <v>29</v>
      </c>
      <c r="N103" s="1" t="s">
        <v>29</v>
      </c>
      <c r="O103" s="3">
        <v>0</v>
      </c>
      <c r="P103" s="4" t="s">
        <v>3162</v>
      </c>
      <c r="Q103" s="1" t="b">
        <v>0</v>
      </c>
      <c r="R103" s="2">
        <v>12</v>
      </c>
      <c r="S103" s="3">
        <v>4500</v>
      </c>
      <c r="T103" s="2" t="s">
        <v>29</v>
      </c>
      <c r="U103" s="3">
        <v>0</v>
      </c>
      <c r="V103" s="2" t="s">
        <v>29</v>
      </c>
      <c r="W103" s="3">
        <v>0</v>
      </c>
      <c r="X103" s="2" t="s">
        <v>29</v>
      </c>
      <c r="Y103" s="3">
        <v>0</v>
      </c>
      <c r="Z103" s="1" t="s">
        <v>29</v>
      </c>
      <c r="AA103" s="1" t="b">
        <v>0</v>
      </c>
    </row>
    <row r="104" spans="1:27" outlineLevel="2" x14ac:dyDescent="0.25">
      <c r="A104" s="1" t="b">
        <v>0</v>
      </c>
      <c r="B104" s="1" t="s">
        <v>3212</v>
      </c>
      <c r="C104" s="2">
        <v>1</v>
      </c>
      <c r="D104" s="1" t="s">
        <v>27</v>
      </c>
      <c r="E104" s="2">
        <v>642</v>
      </c>
      <c r="F104" s="1" t="s">
        <v>193</v>
      </c>
      <c r="G104" s="1" t="s">
        <v>194</v>
      </c>
      <c r="H104" s="1" t="s">
        <v>195</v>
      </c>
      <c r="I104" s="2">
        <v>30</v>
      </c>
      <c r="J104" s="3">
        <v>860</v>
      </c>
      <c r="K104" s="3">
        <v>12</v>
      </c>
      <c r="L104" s="3">
        <v>10320</v>
      </c>
      <c r="M104" s="1" t="s">
        <v>29</v>
      </c>
      <c r="N104" s="1" t="s">
        <v>29</v>
      </c>
      <c r="O104" s="3">
        <v>0</v>
      </c>
      <c r="P104" s="4" t="s">
        <v>3162</v>
      </c>
      <c r="Q104" s="1" t="b">
        <v>0</v>
      </c>
      <c r="R104" s="2">
        <v>12</v>
      </c>
      <c r="S104" s="3">
        <v>10320</v>
      </c>
      <c r="T104" s="2" t="s">
        <v>29</v>
      </c>
      <c r="U104" s="3">
        <v>0</v>
      </c>
      <c r="V104" s="2" t="s">
        <v>29</v>
      </c>
      <c r="W104" s="3">
        <v>0</v>
      </c>
      <c r="X104" s="2" t="s">
        <v>29</v>
      </c>
      <c r="Y104" s="3">
        <v>0</v>
      </c>
      <c r="Z104" s="1" t="s">
        <v>29</v>
      </c>
      <c r="AA104" s="1" t="b">
        <v>0</v>
      </c>
    </row>
    <row r="105" spans="1:27" outlineLevel="2" x14ac:dyDescent="0.25">
      <c r="A105" s="1" t="b">
        <v>0</v>
      </c>
      <c r="B105" s="1" t="s">
        <v>3213</v>
      </c>
      <c r="C105" s="2">
        <v>1</v>
      </c>
      <c r="D105" s="1" t="s">
        <v>27</v>
      </c>
      <c r="E105" s="2">
        <v>643</v>
      </c>
      <c r="F105" s="1" t="s">
        <v>196</v>
      </c>
      <c r="G105" s="1" t="s">
        <v>197</v>
      </c>
      <c r="H105" s="1" t="s">
        <v>198</v>
      </c>
      <c r="I105" s="2">
        <v>60</v>
      </c>
      <c r="J105" s="3">
        <v>2340</v>
      </c>
      <c r="K105" s="3">
        <v>12</v>
      </c>
      <c r="L105" s="3">
        <v>28080</v>
      </c>
      <c r="M105" s="1" t="s">
        <v>29</v>
      </c>
      <c r="N105" s="1" t="s">
        <v>29</v>
      </c>
      <c r="O105" s="3">
        <v>0</v>
      </c>
      <c r="P105" s="4" t="s">
        <v>3162</v>
      </c>
      <c r="Q105" s="1" t="b">
        <v>0</v>
      </c>
      <c r="R105" s="2">
        <v>12</v>
      </c>
      <c r="S105" s="3">
        <v>28080</v>
      </c>
      <c r="T105" s="2" t="s">
        <v>29</v>
      </c>
      <c r="U105" s="3">
        <v>0</v>
      </c>
      <c r="V105" s="2" t="s">
        <v>29</v>
      </c>
      <c r="W105" s="3">
        <v>0</v>
      </c>
      <c r="X105" s="2" t="s">
        <v>29</v>
      </c>
      <c r="Y105" s="3">
        <v>0</v>
      </c>
      <c r="Z105" s="1" t="s">
        <v>29</v>
      </c>
      <c r="AA105" s="1" t="b">
        <v>0</v>
      </c>
    </row>
    <row r="106" spans="1:27" outlineLevel="2" x14ac:dyDescent="0.25">
      <c r="A106" s="1" t="b">
        <v>0</v>
      </c>
      <c r="B106" s="1" t="s">
        <v>3214</v>
      </c>
      <c r="C106" s="2">
        <v>1</v>
      </c>
      <c r="D106" s="1" t="s">
        <v>27</v>
      </c>
      <c r="E106" s="2">
        <v>654</v>
      </c>
      <c r="F106" s="1" t="s">
        <v>190</v>
      </c>
      <c r="G106" s="1" t="s">
        <v>191</v>
      </c>
      <c r="H106" s="1" t="s">
        <v>192</v>
      </c>
      <c r="I106" s="2">
        <v>30</v>
      </c>
      <c r="J106" s="3">
        <v>326</v>
      </c>
      <c r="K106" s="3">
        <v>12</v>
      </c>
      <c r="L106" s="3">
        <v>3912</v>
      </c>
      <c r="M106" s="1" t="s">
        <v>29</v>
      </c>
      <c r="N106" s="1" t="s">
        <v>40</v>
      </c>
      <c r="O106" s="3">
        <v>0</v>
      </c>
      <c r="P106" s="4" t="s">
        <v>3162</v>
      </c>
      <c r="Q106" s="1" t="b">
        <v>0</v>
      </c>
      <c r="R106" s="2">
        <v>12</v>
      </c>
      <c r="S106" s="3">
        <v>3912</v>
      </c>
      <c r="T106" s="2" t="s">
        <v>29</v>
      </c>
      <c r="U106" s="3">
        <v>0</v>
      </c>
      <c r="V106" s="2" t="s">
        <v>29</v>
      </c>
      <c r="W106" s="3">
        <v>0</v>
      </c>
      <c r="X106" s="2" t="s">
        <v>29</v>
      </c>
      <c r="Y106" s="3">
        <v>0</v>
      </c>
      <c r="Z106" s="1" t="s">
        <v>29</v>
      </c>
      <c r="AA106" s="1" t="b">
        <v>0</v>
      </c>
    </row>
    <row r="107" spans="1:27" outlineLevel="2" x14ac:dyDescent="0.25">
      <c r="A107" s="1" t="b">
        <v>0</v>
      </c>
      <c r="B107" s="1" t="s">
        <v>3215</v>
      </c>
      <c r="C107" s="2">
        <v>1</v>
      </c>
      <c r="D107" s="1" t="s">
        <v>27</v>
      </c>
      <c r="E107" s="2">
        <v>656</v>
      </c>
      <c r="F107" s="1" t="s">
        <v>180</v>
      </c>
      <c r="G107" s="1" t="s">
        <v>180</v>
      </c>
      <c r="H107" s="1" t="s">
        <v>181</v>
      </c>
      <c r="I107" s="2">
        <v>30</v>
      </c>
      <c r="J107" s="3">
        <v>403</v>
      </c>
      <c r="K107" s="3">
        <v>10</v>
      </c>
      <c r="L107" s="3">
        <v>4030</v>
      </c>
      <c r="M107" s="1" t="s">
        <v>29</v>
      </c>
      <c r="N107" s="1" t="s">
        <v>29</v>
      </c>
      <c r="O107" s="3">
        <v>0</v>
      </c>
      <c r="P107" s="4" t="s">
        <v>3162</v>
      </c>
      <c r="Q107" s="1" t="b">
        <v>0</v>
      </c>
      <c r="R107" s="2">
        <v>10</v>
      </c>
      <c r="S107" s="3">
        <v>4030</v>
      </c>
      <c r="T107" s="2" t="s">
        <v>29</v>
      </c>
      <c r="U107" s="3">
        <v>0</v>
      </c>
      <c r="V107" s="2" t="s">
        <v>29</v>
      </c>
      <c r="W107" s="3">
        <v>0</v>
      </c>
      <c r="X107" s="2" t="s">
        <v>29</v>
      </c>
      <c r="Y107" s="3">
        <v>0</v>
      </c>
      <c r="Z107" s="1" t="s">
        <v>29</v>
      </c>
      <c r="AA107" s="1" t="b">
        <v>0</v>
      </c>
    </row>
    <row r="108" spans="1:27" outlineLevel="2" x14ac:dyDescent="0.25">
      <c r="A108" s="1" t="b">
        <v>0</v>
      </c>
      <c r="B108" s="1" t="s">
        <v>3216</v>
      </c>
      <c r="C108" s="2">
        <v>1</v>
      </c>
      <c r="D108" s="1" t="s">
        <v>27</v>
      </c>
      <c r="E108" s="2">
        <v>662</v>
      </c>
      <c r="F108" s="1" t="s">
        <v>3217</v>
      </c>
      <c r="G108" s="1" t="s">
        <v>3218</v>
      </c>
      <c r="H108" s="1" t="s">
        <v>3219</v>
      </c>
      <c r="I108" s="2">
        <v>50</v>
      </c>
      <c r="J108" s="3">
        <v>1330</v>
      </c>
      <c r="K108" s="3">
        <v>24</v>
      </c>
      <c r="L108" s="3">
        <v>31920</v>
      </c>
      <c r="M108" s="1" t="s">
        <v>29</v>
      </c>
      <c r="N108" s="1" t="s">
        <v>40</v>
      </c>
      <c r="O108" s="3">
        <v>0</v>
      </c>
      <c r="P108" s="4" t="s">
        <v>3162</v>
      </c>
      <c r="Q108" s="1" t="b">
        <v>0</v>
      </c>
      <c r="R108" s="2">
        <v>24</v>
      </c>
      <c r="S108" s="3">
        <v>31920</v>
      </c>
      <c r="T108" s="2" t="s">
        <v>29</v>
      </c>
      <c r="U108" s="3">
        <v>0</v>
      </c>
      <c r="V108" s="2" t="s">
        <v>29</v>
      </c>
      <c r="W108" s="3">
        <v>0</v>
      </c>
      <c r="X108" s="2" t="s">
        <v>29</v>
      </c>
      <c r="Y108" s="3">
        <v>0</v>
      </c>
      <c r="Z108" s="1" t="s">
        <v>29</v>
      </c>
      <c r="AA108" s="1" t="b">
        <v>0</v>
      </c>
    </row>
    <row r="109" spans="1:27" outlineLevel="2" x14ac:dyDescent="0.25">
      <c r="L109" s="6">
        <f>SUBTOTAL(9,L54:L108)</f>
        <v>584486.1</v>
      </c>
    </row>
    <row r="110" spans="1:27" outlineLevel="2" x14ac:dyDescent="0.25">
      <c r="A110" s="5" t="s">
        <v>3220</v>
      </c>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outlineLevel="1" x14ac:dyDescent="0.25">
      <c r="A111" s="1" t="b">
        <v>0</v>
      </c>
      <c r="B111" s="1" t="s">
        <v>3221</v>
      </c>
      <c r="C111" s="2">
        <v>1</v>
      </c>
      <c r="D111" s="1" t="s">
        <v>27</v>
      </c>
      <c r="E111" s="2">
        <v>47</v>
      </c>
      <c r="F111" s="1" t="s">
        <v>218</v>
      </c>
      <c r="G111" s="1" t="s">
        <v>218</v>
      </c>
      <c r="H111" s="1" t="s">
        <v>29</v>
      </c>
      <c r="I111" s="2" t="s">
        <v>29</v>
      </c>
      <c r="J111" s="3">
        <v>24.7</v>
      </c>
      <c r="K111" s="3">
        <v>900</v>
      </c>
      <c r="L111" s="3">
        <v>22230</v>
      </c>
      <c r="M111" s="1" t="s">
        <v>29</v>
      </c>
      <c r="N111" s="1" t="s">
        <v>30</v>
      </c>
      <c r="O111" s="3">
        <v>0</v>
      </c>
      <c r="P111" s="4" t="s">
        <v>3222</v>
      </c>
      <c r="Q111" s="1" t="b">
        <v>0</v>
      </c>
      <c r="R111" s="2">
        <v>900</v>
      </c>
      <c r="S111" s="3">
        <v>22230</v>
      </c>
      <c r="T111" s="2" t="s">
        <v>29</v>
      </c>
      <c r="U111" s="3">
        <v>0</v>
      </c>
      <c r="V111" s="2" t="s">
        <v>29</v>
      </c>
      <c r="W111" s="3">
        <v>0</v>
      </c>
      <c r="X111" s="2" t="s">
        <v>29</v>
      </c>
      <c r="Y111" s="3">
        <v>0</v>
      </c>
      <c r="Z111" s="1" t="s">
        <v>31</v>
      </c>
      <c r="AA111" s="1" t="b">
        <v>0</v>
      </c>
    </row>
    <row r="112" spans="1:27" outlineLevel="2" x14ac:dyDescent="0.25">
      <c r="A112" s="1" t="b">
        <v>0</v>
      </c>
      <c r="B112" s="1" t="s">
        <v>3223</v>
      </c>
      <c r="C112" s="2">
        <v>1</v>
      </c>
      <c r="D112" s="1" t="s">
        <v>27</v>
      </c>
      <c r="E112" s="2">
        <v>61</v>
      </c>
      <c r="F112" s="1" t="s">
        <v>219</v>
      </c>
      <c r="G112" s="1" t="s">
        <v>220</v>
      </c>
      <c r="H112" s="1" t="s">
        <v>29</v>
      </c>
      <c r="I112" s="2" t="s">
        <v>29</v>
      </c>
      <c r="J112" s="3">
        <v>490</v>
      </c>
      <c r="K112" s="3">
        <v>300</v>
      </c>
      <c r="L112" s="3">
        <v>147000</v>
      </c>
      <c r="M112" s="1" t="s">
        <v>29</v>
      </c>
      <c r="N112" s="1" t="s">
        <v>30</v>
      </c>
      <c r="O112" s="3">
        <v>0</v>
      </c>
      <c r="P112" s="4" t="s">
        <v>3222</v>
      </c>
      <c r="Q112" s="1" t="b">
        <v>0</v>
      </c>
      <c r="R112" s="2">
        <v>300</v>
      </c>
      <c r="S112" s="3">
        <v>147000</v>
      </c>
      <c r="T112" s="2" t="s">
        <v>29</v>
      </c>
      <c r="U112" s="3">
        <v>0</v>
      </c>
      <c r="V112" s="2" t="s">
        <v>29</v>
      </c>
      <c r="W112" s="3">
        <v>0</v>
      </c>
      <c r="X112" s="2" t="s">
        <v>29</v>
      </c>
      <c r="Y112" s="3">
        <v>0</v>
      </c>
      <c r="Z112" s="1" t="s">
        <v>31</v>
      </c>
      <c r="AA112" s="1" t="b">
        <v>0</v>
      </c>
    </row>
    <row r="113" spans="1:27" outlineLevel="2" x14ac:dyDescent="0.25">
      <c r="A113" s="1" t="b">
        <v>0</v>
      </c>
      <c r="B113" s="1" t="s">
        <v>3224</v>
      </c>
      <c r="C113" s="2">
        <v>1</v>
      </c>
      <c r="D113" s="1" t="s">
        <v>27</v>
      </c>
      <c r="E113" s="2">
        <v>83</v>
      </c>
      <c r="F113" s="1" t="s">
        <v>221</v>
      </c>
      <c r="G113" s="1" t="s">
        <v>222</v>
      </c>
      <c r="H113" s="1" t="s">
        <v>29</v>
      </c>
      <c r="I113" s="2" t="s">
        <v>29</v>
      </c>
      <c r="J113" s="3">
        <v>194.7</v>
      </c>
      <c r="K113" s="3">
        <v>60</v>
      </c>
      <c r="L113" s="3">
        <v>11682</v>
      </c>
      <c r="M113" s="1" t="s">
        <v>29</v>
      </c>
      <c r="N113" s="1" t="s">
        <v>30</v>
      </c>
      <c r="O113" s="3">
        <v>0</v>
      </c>
      <c r="P113" s="4" t="s">
        <v>3222</v>
      </c>
      <c r="Q113" s="1" t="b">
        <v>0</v>
      </c>
      <c r="R113" s="2">
        <v>60</v>
      </c>
      <c r="S113" s="3">
        <v>11682</v>
      </c>
      <c r="T113" s="2" t="s">
        <v>29</v>
      </c>
      <c r="U113" s="3">
        <v>0</v>
      </c>
      <c r="V113" s="2" t="s">
        <v>29</v>
      </c>
      <c r="W113" s="3">
        <v>0</v>
      </c>
      <c r="X113" s="2" t="s">
        <v>29</v>
      </c>
      <c r="Y113" s="3">
        <v>0</v>
      </c>
      <c r="Z113" s="1" t="s">
        <v>31</v>
      </c>
      <c r="AA113" s="1" t="b">
        <v>0</v>
      </c>
    </row>
    <row r="114" spans="1:27" outlineLevel="2" x14ac:dyDescent="0.25">
      <c r="A114" s="1" t="b">
        <v>0</v>
      </c>
      <c r="B114" s="1" t="s">
        <v>3225</v>
      </c>
      <c r="C114" s="2">
        <v>1</v>
      </c>
      <c r="D114" s="1" t="s">
        <v>27</v>
      </c>
      <c r="E114" s="2">
        <v>112</v>
      </c>
      <c r="F114" s="1" t="s">
        <v>223</v>
      </c>
      <c r="G114" s="1" t="s">
        <v>224</v>
      </c>
      <c r="H114" s="1" t="s">
        <v>29</v>
      </c>
      <c r="I114" s="2" t="s">
        <v>29</v>
      </c>
      <c r="J114" s="3">
        <v>540</v>
      </c>
      <c r="K114" s="3">
        <v>400</v>
      </c>
      <c r="L114" s="3">
        <v>216000</v>
      </c>
      <c r="M114" s="1" t="s">
        <v>29</v>
      </c>
      <c r="N114" s="1" t="s">
        <v>30</v>
      </c>
      <c r="O114" s="3">
        <v>0</v>
      </c>
      <c r="P114" s="4" t="s">
        <v>3222</v>
      </c>
      <c r="Q114" s="1" t="b">
        <v>0</v>
      </c>
      <c r="R114" s="2">
        <v>400</v>
      </c>
      <c r="S114" s="3">
        <v>216000</v>
      </c>
      <c r="T114" s="2" t="s">
        <v>29</v>
      </c>
      <c r="U114" s="3">
        <v>0</v>
      </c>
      <c r="V114" s="2" t="s">
        <v>29</v>
      </c>
      <c r="W114" s="3">
        <v>0</v>
      </c>
      <c r="X114" s="2" t="s">
        <v>29</v>
      </c>
      <c r="Y114" s="3">
        <v>0</v>
      </c>
      <c r="Z114" s="1" t="s">
        <v>31</v>
      </c>
      <c r="AA114" s="1" t="b">
        <v>0</v>
      </c>
    </row>
    <row r="115" spans="1:27" outlineLevel="2" x14ac:dyDescent="0.25">
      <c r="A115" s="1" t="b">
        <v>0</v>
      </c>
      <c r="B115" s="1" t="s">
        <v>3226</v>
      </c>
      <c r="C115" s="2">
        <v>1</v>
      </c>
      <c r="D115" s="1" t="s">
        <v>27</v>
      </c>
      <c r="E115" s="2">
        <v>114</v>
      </c>
      <c r="F115" s="1" t="s">
        <v>225</v>
      </c>
      <c r="G115" s="1" t="s">
        <v>226</v>
      </c>
      <c r="H115" s="1" t="s">
        <v>29</v>
      </c>
      <c r="I115" s="2" t="s">
        <v>29</v>
      </c>
      <c r="J115" s="3">
        <v>1264</v>
      </c>
      <c r="K115" s="3">
        <v>80</v>
      </c>
      <c r="L115" s="3">
        <v>101120</v>
      </c>
      <c r="M115" s="1" t="s">
        <v>29</v>
      </c>
      <c r="N115" s="1" t="s">
        <v>30</v>
      </c>
      <c r="O115" s="3">
        <v>0</v>
      </c>
      <c r="P115" s="4" t="s">
        <v>3222</v>
      </c>
      <c r="Q115" s="1" t="b">
        <v>0</v>
      </c>
      <c r="R115" s="2">
        <v>80</v>
      </c>
      <c r="S115" s="3">
        <v>101120</v>
      </c>
      <c r="T115" s="2" t="s">
        <v>29</v>
      </c>
      <c r="U115" s="3">
        <v>0</v>
      </c>
      <c r="V115" s="2" t="s">
        <v>29</v>
      </c>
      <c r="W115" s="3">
        <v>0</v>
      </c>
      <c r="X115" s="2" t="s">
        <v>29</v>
      </c>
      <c r="Y115" s="3">
        <v>0</v>
      </c>
      <c r="Z115" s="1" t="s">
        <v>31</v>
      </c>
      <c r="AA115" s="1" t="b">
        <v>0</v>
      </c>
    </row>
    <row r="116" spans="1:27" outlineLevel="2" x14ac:dyDescent="0.25">
      <c r="A116" s="1" t="b">
        <v>0</v>
      </c>
      <c r="B116" s="1" t="s">
        <v>3227</v>
      </c>
      <c r="C116" s="2">
        <v>1</v>
      </c>
      <c r="D116" s="1" t="s">
        <v>27</v>
      </c>
      <c r="E116" s="2">
        <v>116</v>
      </c>
      <c r="F116" s="1" t="s">
        <v>227</v>
      </c>
      <c r="G116" s="1" t="s">
        <v>227</v>
      </c>
      <c r="H116" s="1" t="s">
        <v>29</v>
      </c>
      <c r="I116" s="2" t="s">
        <v>29</v>
      </c>
      <c r="J116" s="3">
        <v>46</v>
      </c>
      <c r="K116" s="3">
        <v>180</v>
      </c>
      <c r="L116" s="3">
        <v>8280</v>
      </c>
      <c r="M116" s="1" t="s">
        <v>29</v>
      </c>
      <c r="N116" s="1" t="s">
        <v>30</v>
      </c>
      <c r="O116" s="3">
        <v>0</v>
      </c>
      <c r="P116" s="4" t="s">
        <v>3222</v>
      </c>
      <c r="Q116" s="1" t="b">
        <v>0</v>
      </c>
      <c r="R116" s="2">
        <v>180</v>
      </c>
      <c r="S116" s="3">
        <v>8280</v>
      </c>
      <c r="T116" s="2" t="s">
        <v>29</v>
      </c>
      <c r="U116" s="3">
        <v>0</v>
      </c>
      <c r="V116" s="2" t="s">
        <v>29</v>
      </c>
      <c r="W116" s="3">
        <v>0</v>
      </c>
      <c r="X116" s="2" t="s">
        <v>29</v>
      </c>
      <c r="Y116" s="3">
        <v>0</v>
      </c>
      <c r="Z116" s="1" t="s">
        <v>31</v>
      </c>
      <c r="AA116" s="1" t="b">
        <v>0</v>
      </c>
    </row>
    <row r="117" spans="1:27" outlineLevel="2" x14ac:dyDescent="0.25">
      <c r="A117" s="1" t="b">
        <v>0</v>
      </c>
      <c r="B117" s="1" t="s">
        <v>3228</v>
      </c>
      <c r="C117" s="2">
        <v>1</v>
      </c>
      <c r="D117" s="1" t="s">
        <v>27</v>
      </c>
      <c r="E117" s="2">
        <v>138</v>
      </c>
      <c r="F117" s="1" t="s">
        <v>713</v>
      </c>
      <c r="G117" s="1" t="s">
        <v>714</v>
      </c>
      <c r="H117" s="1" t="s">
        <v>29</v>
      </c>
      <c r="I117" s="2" t="s">
        <v>29</v>
      </c>
      <c r="J117" s="3">
        <v>360</v>
      </c>
      <c r="K117" s="3">
        <v>30</v>
      </c>
      <c r="L117" s="3">
        <v>10800</v>
      </c>
      <c r="M117" s="1" t="s">
        <v>29</v>
      </c>
      <c r="N117" s="1" t="s">
        <v>30</v>
      </c>
      <c r="O117" s="3">
        <v>0</v>
      </c>
      <c r="P117" s="4" t="s">
        <v>3222</v>
      </c>
      <c r="Q117" s="1" t="b">
        <v>0</v>
      </c>
      <c r="R117" s="2">
        <v>30</v>
      </c>
      <c r="S117" s="3">
        <v>10800</v>
      </c>
      <c r="T117" s="2" t="s">
        <v>29</v>
      </c>
      <c r="U117" s="3">
        <v>0</v>
      </c>
      <c r="V117" s="2" t="s">
        <v>29</v>
      </c>
      <c r="W117" s="3">
        <v>0</v>
      </c>
      <c r="X117" s="2" t="s">
        <v>29</v>
      </c>
      <c r="Y117" s="3">
        <v>0</v>
      </c>
      <c r="Z117" s="1" t="s">
        <v>31</v>
      </c>
      <c r="AA117" s="1" t="b">
        <v>0</v>
      </c>
    </row>
    <row r="118" spans="1:27" outlineLevel="2" x14ac:dyDescent="0.25">
      <c r="A118" s="1" t="b">
        <v>0</v>
      </c>
      <c r="B118" s="1" t="s">
        <v>3229</v>
      </c>
      <c r="C118" s="2">
        <v>1</v>
      </c>
      <c r="D118" s="1" t="s">
        <v>27</v>
      </c>
      <c r="E118" s="2">
        <v>144</v>
      </c>
      <c r="F118" s="1" t="s">
        <v>228</v>
      </c>
      <c r="G118" s="1" t="s">
        <v>229</v>
      </c>
      <c r="H118" s="1" t="s">
        <v>29</v>
      </c>
      <c r="I118" s="2" t="s">
        <v>29</v>
      </c>
      <c r="J118" s="3">
        <v>251</v>
      </c>
      <c r="K118" s="3">
        <v>55</v>
      </c>
      <c r="L118" s="3">
        <v>13805</v>
      </c>
      <c r="M118" s="1" t="s">
        <v>29</v>
      </c>
      <c r="N118" s="1" t="s">
        <v>30</v>
      </c>
      <c r="O118" s="3">
        <v>0</v>
      </c>
      <c r="P118" s="4" t="s">
        <v>3222</v>
      </c>
      <c r="Q118" s="1" t="b">
        <v>0</v>
      </c>
      <c r="R118" s="2">
        <v>55</v>
      </c>
      <c r="S118" s="3">
        <v>13805</v>
      </c>
      <c r="T118" s="2" t="s">
        <v>29</v>
      </c>
      <c r="U118" s="3">
        <v>0</v>
      </c>
      <c r="V118" s="2" t="s">
        <v>29</v>
      </c>
      <c r="W118" s="3">
        <v>0</v>
      </c>
      <c r="X118" s="2" t="s">
        <v>29</v>
      </c>
      <c r="Y118" s="3">
        <v>0</v>
      </c>
      <c r="Z118" s="1" t="s">
        <v>31</v>
      </c>
      <c r="AA118" s="1" t="b">
        <v>0</v>
      </c>
    </row>
    <row r="119" spans="1:27" outlineLevel="2" x14ac:dyDescent="0.25">
      <c r="A119" s="1" t="b">
        <v>0</v>
      </c>
      <c r="B119" s="1" t="s">
        <v>3230</v>
      </c>
      <c r="C119" s="2">
        <v>1</v>
      </c>
      <c r="D119" s="1" t="s">
        <v>27</v>
      </c>
      <c r="E119" s="2">
        <v>146</v>
      </c>
      <c r="F119" s="1" t="s">
        <v>230</v>
      </c>
      <c r="G119" s="1" t="s">
        <v>231</v>
      </c>
      <c r="H119" s="1" t="s">
        <v>29</v>
      </c>
      <c r="I119" s="2" t="s">
        <v>29</v>
      </c>
      <c r="J119" s="3">
        <v>502</v>
      </c>
      <c r="K119" s="3">
        <v>130</v>
      </c>
      <c r="L119" s="3">
        <v>65260</v>
      </c>
      <c r="M119" s="1" t="s">
        <v>29</v>
      </c>
      <c r="N119" s="1" t="s">
        <v>30</v>
      </c>
      <c r="O119" s="3">
        <v>0</v>
      </c>
      <c r="P119" s="4" t="s">
        <v>3222</v>
      </c>
      <c r="Q119" s="1" t="b">
        <v>0</v>
      </c>
      <c r="R119" s="2">
        <v>130</v>
      </c>
      <c r="S119" s="3">
        <v>65260</v>
      </c>
      <c r="T119" s="2" t="s">
        <v>29</v>
      </c>
      <c r="U119" s="3">
        <v>0</v>
      </c>
      <c r="V119" s="2" t="s">
        <v>29</v>
      </c>
      <c r="W119" s="3">
        <v>0</v>
      </c>
      <c r="X119" s="2" t="s">
        <v>29</v>
      </c>
      <c r="Y119" s="3">
        <v>0</v>
      </c>
      <c r="Z119" s="1" t="s">
        <v>31</v>
      </c>
      <c r="AA119" s="1" t="b">
        <v>0</v>
      </c>
    </row>
    <row r="120" spans="1:27" outlineLevel="2" x14ac:dyDescent="0.25">
      <c r="A120" s="1" t="b">
        <v>0</v>
      </c>
      <c r="B120" s="1" t="s">
        <v>3231</v>
      </c>
      <c r="C120" s="2">
        <v>1</v>
      </c>
      <c r="D120" s="1" t="s">
        <v>27</v>
      </c>
      <c r="E120" s="2">
        <v>163</v>
      </c>
      <c r="F120" s="1" t="s">
        <v>232</v>
      </c>
      <c r="G120" s="1" t="s">
        <v>232</v>
      </c>
      <c r="H120" s="1" t="s">
        <v>29</v>
      </c>
      <c r="I120" s="2" t="s">
        <v>29</v>
      </c>
      <c r="J120" s="3">
        <v>38.6</v>
      </c>
      <c r="K120" s="3">
        <v>112</v>
      </c>
      <c r="L120" s="3">
        <v>4323.2</v>
      </c>
      <c r="M120" s="1" t="s">
        <v>29</v>
      </c>
      <c r="N120" s="1" t="s">
        <v>30</v>
      </c>
      <c r="O120" s="3">
        <v>0</v>
      </c>
      <c r="P120" s="4" t="s">
        <v>3222</v>
      </c>
      <c r="Q120" s="1" t="b">
        <v>0</v>
      </c>
      <c r="R120" s="2">
        <v>112</v>
      </c>
      <c r="S120" s="3">
        <v>4323.2</v>
      </c>
      <c r="T120" s="2" t="s">
        <v>29</v>
      </c>
      <c r="U120" s="3">
        <v>0</v>
      </c>
      <c r="V120" s="2" t="s">
        <v>29</v>
      </c>
      <c r="W120" s="3">
        <v>0</v>
      </c>
      <c r="X120" s="2" t="s">
        <v>29</v>
      </c>
      <c r="Y120" s="3">
        <v>0</v>
      </c>
      <c r="Z120" s="1" t="s">
        <v>31</v>
      </c>
      <c r="AA120" s="1" t="b">
        <v>0</v>
      </c>
    </row>
    <row r="121" spans="1:27" outlineLevel="2" x14ac:dyDescent="0.25">
      <c r="A121" s="1" t="b">
        <v>0</v>
      </c>
      <c r="B121" s="1" t="s">
        <v>3232</v>
      </c>
      <c r="C121" s="2">
        <v>1</v>
      </c>
      <c r="D121" s="1" t="s">
        <v>27</v>
      </c>
      <c r="E121" s="2">
        <v>165</v>
      </c>
      <c r="F121" s="1" t="s">
        <v>233</v>
      </c>
      <c r="G121" s="1" t="s">
        <v>234</v>
      </c>
      <c r="H121" s="1" t="s">
        <v>234</v>
      </c>
      <c r="I121" s="2">
        <v>60</v>
      </c>
      <c r="J121" s="3">
        <v>80</v>
      </c>
      <c r="K121" s="3">
        <v>280</v>
      </c>
      <c r="L121" s="3">
        <v>22400</v>
      </c>
      <c r="M121" s="1" t="s">
        <v>29</v>
      </c>
      <c r="N121" s="1" t="s">
        <v>30</v>
      </c>
      <c r="O121" s="3">
        <v>0</v>
      </c>
      <c r="P121" s="4" t="s">
        <v>3222</v>
      </c>
      <c r="Q121" s="1" t="b">
        <v>0</v>
      </c>
      <c r="R121" s="2">
        <v>280</v>
      </c>
      <c r="S121" s="3">
        <v>22400</v>
      </c>
      <c r="T121" s="2" t="s">
        <v>29</v>
      </c>
      <c r="U121" s="3">
        <v>0</v>
      </c>
      <c r="V121" s="2" t="s">
        <v>29</v>
      </c>
      <c r="W121" s="3">
        <v>0</v>
      </c>
      <c r="X121" s="2" t="s">
        <v>29</v>
      </c>
      <c r="Y121" s="3">
        <v>0</v>
      </c>
      <c r="Z121" s="1" t="s">
        <v>31</v>
      </c>
      <c r="AA121" s="1" t="b">
        <v>0</v>
      </c>
    </row>
    <row r="122" spans="1:27" outlineLevel="1" x14ac:dyDescent="0.25">
      <c r="A122" s="1" t="b">
        <v>0</v>
      </c>
      <c r="B122" s="1" t="s">
        <v>3233</v>
      </c>
      <c r="C122" s="2">
        <v>1</v>
      </c>
      <c r="D122" s="1" t="s">
        <v>27</v>
      </c>
      <c r="E122" s="2">
        <v>181</v>
      </c>
      <c r="F122" s="1" t="s">
        <v>235</v>
      </c>
      <c r="G122" s="1" t="s">
        <v>236</v>
      </c>
      <c r="H122" s="1" t="s">
        <v>29</v>
      </c>
      <c r="I122" s="2" t="s">
        <v>29</v>
      </c>
      <c r="J122" s="3">
        <v>140.4</v>
      </c>
      <c r="K122" s="3">
        <v>120</v>
      </c>
      <c r="L122" s="3">
        <v>16848</v>
      </c>
      <c r="M122" s="1" t="s">
        <v>29</v>
      </c>
      <c r="N122" s="1" t="s">
        <v>30</v>
      </c>
      <c r="O122" s="3">
        <v>0</v>
      </c>
      <c r="P122" s="4" t="s">
        <v>3222</v>
      </c>
      <c r="Q122" s="1" t="b">
        <v>0</v>
      </c>
      <c r="R122" s="2">
        <v>120</v>
      </c>
      <c r="S122" s="3">
        <v>16848</v>
      </c>
      <c r="T122" s="2" t="s">
        <v>29</v>
      </c>
      <c r="U122" s="3">
        <v>0</v>
      </c>
      <c r="V122" s="2" t="s">
        <v>29</v>
      </c>
      <c r="W122" s="3">
        <v>0</v>
      </c>
      <c r="X122" s="2" t="s">
        <v>29</v>
      </c>
      <c r="Y122" s="3">
        <v>0</v>
      </c>
      <c r="Z122" s="1" t="s">
        <v>31</v>
      </c>
      <c r="AA122" s="1" t="b">
        <v>0</v>
      </c>
    </row>
    <row r="123" spans="1:27" outlineLevel="2" x14ac:dyDescent="0.25">
      <c r="A123" s="1" t="b">
        <v>0</v>
      </c>
      <c r="B123" s="1" t="s">
        <v>3234</v>
      </c>
      <c r="C123" s="2">
        <v>1</v>
      </c>
      <c r="D123" s="1" t="s">
        <v>27</v>
      </c>
      <c r="E123" s="2">
        <v>199</v>
      </c>
      <c r="F123" s="1" t="s">
        <v>237</v>
      </c>
      <c r="G123" s="1" t="s">
        <v>238</v>
      </c>
      <c r="H123" s="1" t="s">
        <v>29</v>
      </c>
      <c r="I123" s="2" t="s">
        <v>29</v>
      </c>
      <c r="J123" s="3">
        <v>760</v>
      </c>
      <c r="K123" s="3">
        <v>20</v>
      </c>
      <c r="L123" s="3">
        <v>15200</v>
      </c>
      <c r="M123" s="1" t="s">
        <v>29</v>
      </c>
      <c r="N123" s="1" t="s">
        <v>30</v>
      </c>
      <c r="O123" s="3">
        <v>0</v>
      </c>
      <c r="P123" s="4" t="s">
        <v>3222</v>
      </c>
      <c r="Q123" s="1" t="b">
        <v>0</v>
      </c>
      <c r="R123" s="2">
        <v>20</v>
      </c>
      <c r="S123" s="3">
        <v>15200</v>
      </c>
      <c r="T123" s="2" t="s">
        <v>29</v>
      </c>
      <c r="U123" s="3">
        <v>0</v>
      </c>
      <c r="V123" s="2" t="s">
        <v>29</v>
      </c>
      <c r="W123" s="3">
        <v>0</v>
      </c>
      <c r="X123" s="2" t="s">
        <v>29</v>
      </c>
      <c r="Y123" s="3">
        <v>0</v>
      </c>
      <c r="Z123" s="1" t="s">
        <v>31</v>
      </c>
      <c r="AA123" s="1" t="b">
        <v>0</v>
      </c>
    </row>
    <row r="124" spans="1:27" outlineLevel="2" x14ac:dyDescent="0.25">
      <c r="A124" s="1" t="b">
        <v>0</v>
      </c>
      <c r="B124" s="1" t="s">
        <v>3235</v>
      </c>
      <c r="C124" s="2">
        <v>1</v>
      </c>
      <c r="D124" s="1" t="s">
        <v>27</v>
      </c>
      <c r="E124" s="2">
        <v>207</v>
      </c>
      <c r="F124" s="1" t="s">
        <v>239</v>
      </c>
      <c r="G124" s="1" t="s">
        <v>240</v>
      </c>
      <c r="H124" s="1" t="s">
        <v>29</v>
      </c>
      <c r="I124" s="2" t="s">
        <v>29</v>
      </c>
      <c r="J124" s="3">
        <v>508.75</v>
      </c>
      <c r="K124" s="3">
        <v>170</v>
      </c>
      <c r="L124" s="3">
        <v>86487.5</v>
      </c>
      <c r="M124" s="1" t="s">
        <v>29</v>
      </c>
      <c r="N124" s="1" t="s">
        <v>30</v>
      </c>
      <c r="O124" s="3">
        <v>0</v>
      </c>
      <c r="P124" s="4" t="s">
        <v>3222</v>
      </c>
      <c r="Q124" s="1" t="b">
        <v>0</v>
      </c>
      <c r="R124" s="2">
        <v>170</v>
      </c>
      <c r="S124" s="3">
        <v>86487.5</v>
      </c>
      <c r="T124" s="2" t="s">
        <v>29</v>
      </c>
      <c r="U124" s="3">
        <v>0</v>
      </c>
      <c r="V124" s="2" t="s">
        <v>29</v>
      </c>
      <c r="W124" s="3">
        <v>0</v>
      </c>
      <c r="X124" s="2" t="s">
        <v>29</v>
      </c>
      <c r="Y124" s="3">
        <v>0</v>
      </c>
      <c r="Z124" s="1" t="s">
        <v>31</v>
      </c>
      <c r="AA124" s="1" t="b">
        <v>0</v>
      </c>
    </row>
    <row r="125" spans="1:27" outlineLevel="2" x14ac:dyDescent="0.25">
      <c r="A125" s="1" t="b">
        <v>0</v>
      </c>
      <c r="B125" s="1" t="s">
        <v>3236</v>
      </c>
      <c r="C125" s="2">
        <v>1</v>
      </c>
      <c r="D125" s="1" t="s">
        <v>27</v>
      </c>
      <c r="E125" s="2">
        <v>209</v>
      </c>
      <c r="F125" s="1" t="s">
        <v>241</v>
      </c>
      <c r="G125" s="1" t="s">
        <v>242</v>
      </c>
      <c r="H125" s="1" t="s">
        <v>29</v>
      </c>
      <c r="I125" s="2" t="s">
        <v>29</v>
      </c>
      <c r="J125" s="3">
        <v>1516</v>
      </c>
      <c r="K125" s="3">
        <v>60</v>
      </c>
      <c r="L125" s="3">
        <v>90960</v>
      </c>
      <c r="M125" s="1" t="s">
        <v>29</v>
      </c>
      <c r="N125" s="1" t="s">
        <v>30</v>
      </c>
      <c r="O125" s="3">
        <v>0</v>
      </c>
      <c r="P125" s="4" t="s">
        <v>3222</v>
      </c>
      <c r="Q125" s="1" t="b">
        <v>0</v>
      </c>
      <c r="R125" s="2">
        <v>60</v>
      </c>
      <c r="S125" s="3">
        <v>90960</v>
      </c>
      <c r="T125" s="2" t="s">
        <v>29</v>
      </c>
      <c r="U125" s="3">
        <v>0</v>
      </c>
      <c r="V125" s="2" t="s">
        <v>29</v>
      </c>
      <c r="W125" s="3">
        <v>0</v>
      </c>
      <c r="X125" s="2" t="s">
        <v>29</v>
      </c>
      <c r="Y125" s="3">
        <v>0</v>
      </c>
      <c r="Z125" s="1" t="s">
        <v>31</v>
      </c>
      <c r="AA125" s="1" t="b">
        <v>0</v>
      </c>
    </row>
    <row r="126" spans="1:27" outlineLevel="2" x14ac:dyDescent="0.25">
      <c r="A126" s="1" t="b">
        <v>0</v>
      </c>
      <c r="B126" s="1" t="s">
        <v>3237</v>
      </c>
      <c r="C126" s="2">
        <v>1</v>
      </c>
      <c r="D126" s="1" t="s">
        <v>27</v>
      </c>
      <c r="E126" s="2">
        <v>238</v>
      </c>
      <c r="F126" s="1" t="s">
        <v>243</v>
      </c>
      <c r="G126" s="1" t="s">
        <v>243</v>
      </c>
      <c r="H126" s="1" t="s">
        <v>243</v>
      </c>
      <c r="I126" s="2" t="s">
        <v>29</v>
      </c>
      <c r="J126" s="3">
        <v>70</v>
      </c>
      <c r="K126" s="3">
        <v>16</v>
      </c>
      <c r="L126" s="3">
        <v>1120</v>
      </c>
      <c r="M126" s="1" t="s">
        <v>29</v>
      </c>
      <c r="N126" s="1" t="s">
        <v>40</v>
      </c>
      <c r="O126" s="3">
        <v>0</v>
      </c>
      <c r="P126" s="4" t="s">
        <v>3222</v>
      </c>
      <c r="Q126" s="1" t="b">
        <v>0</v>
      </c>
      <c r="R126" s="2">
        <v>16</v>
      </c>
      <c r="S126" s="3">
        <v>1120</v>
      </c>
      <c r="T126" s="2" t="s">
        <v>29</v>
      </c>
      <c r="U126" s="3">
        <v>0</v>
      </c>
      <c r="V126" s="2" t="s">
        <v>29</v>
      </c>
      <c r="W126" s="3">
        <v>0</v>
      </c>
      <c r="X126" s="2" t="s">
        <v>29</v>
      </c>
      <c r="Y126" s="3">
        <v>0</v>
      </c>
      <c r="Z126" s="1" t="s">
        <v>31</v>
      </c>
      <c r="AA126" s="1" t="b">
        <v>0</v>
      </c>
    </row>
    <row r="127" spans="1:27" outlineLevel="2" x14ac:dyDescent="0.25">
      <c r="A127" s="1" t="b">
        <v>0</v>
      </c>
      <c r="B127" s="1" t="s">
        <v>3238</v>
      </c>
      <c r="C127" s="2">
        <v>1</v>
      </c>
      <c r="D127" s="1" t="s">
        <v>27</v>
      </c>
      <c r="E127" s="2">
        <v>260</v>
      </c>
      <c r="F127" s="1" t="s">
        <v>244</v>
      </c>
      <c r="G127" s="1" t="s">
        <v>245</v>
      </c>
      <c r="H127" s="1" t="s">
        <v>245</v>
      </c>
      <c r="I127" s="2" t="s">
        <v>29</v>
      </c>
      <c r="J127" s="3">
        <v>489.2</v>
      </c>
      <c r="K127" s="3">
        <v>26</v>
      </c>
      <c r="L127" s="3">
        <v>12719.2</v>
      </c>
      <c r="M127" s="1" t="s">
        <v>29</v>
      </c>
      <c r="N127" s="1" t="s">
        <v>40</v>
      </c>
      <c r="O127" s="3">
        <v>0</v>
      </c>
      <c r="P127" s="4" t="s">
        <v>3222</v>
      </c>
      <c r="Q127" s="1" t="b">
        <v>0</v>
      </c>
      <c r="R127" s="2">
        <v>26</v>
      </c>
      <c r="S127" s="3">
        <v>12719.2</v>
      </c>
      <c r="T127" s="2" t="s">
        <v>29</v>
      </c>
      <c r="U127" s="3">
        <v>0</v>
      </c>
      <c r="V127" s="2" t="s">
        <v>29</v>
      </c>
      <c r="W127" s="3">
        <v>0</v>
      </c>
      <c r="X127" s="2" t="s">
        <v>29</v>
      </c>
      <c r="Y127" s="3">
        <v>0</v>
      </c>
      <c r="Z127" s="1" t="s">
        <v>31</v>
      </c>
      <c r="AA127" s="1" t="b">
        <v>0</v>
      </c>
    </row>
    <row r="128" spans="1:27" outlineLevel="2" x14ac:dyDescent="0.25">
      <c r="A128" s="1" t="b">
        <v>0</v>
      </c>
      <c r="B128" s="1" t="s">
        <v>3239</v>
      </c>
      <c r="C128" s="2">
        <v>1</v>
      </c>
      <c r="D128" s="1" t="s">
        <v>27</v>
      </c>
      <c r="E128" s="2">
        <v>262</v>
      </c>
      <c r="F128" s="1" t="s">
        <v>246</v>
      </c>
      <c r="G128" s="1" t="s">
        <v>246</v>
      </c>
      <c r="H128" s="1" t="s">
        <v>29</v>
      </c>
      <c r="I128" s="2" t="s">
        <v>29</v>
      </c>
      <c r="J128" s="3">
        <v>12</v>
      </c>
      <c r="K128" s="3">
        <v>13</v>
      </c>
      <c r="L128" s="3">
        <v>156</v>
      </c>
      <c r="M128" s="1" t="s">
        <v>29</v>
      </c>
      <c r="N128" s="1" t="s">
        <v>40</v>
      </c>
      <c r="O128" s="3">
        <v>0</v>
      </c>
      <c r="P128" s="4" t="s">
        <v>3222</v>
      </c>
      <c r="Q128" s="1" t="b">
        <v>0</v>
      </c>
      <c r="R128" s="2">
        <v>13</v>
      </c>
      <c r="S128" s="3">
        <v>156</v>
      </c>
      <c r="T128" s="2" t="s">
        <v>29</v>
      </c>
      <c r="U128" s="3">
        <v>0</v>
      </c>
      <c r="V128" s="2" t="s">
        <v>29</v>
      </c>
      <c r="W128" s="3">
        <v>0</v>
      </c>
      <c r="X128" s="2" t="s">
        <v>29</v>
      </c>
      <c r="Y128" s="3">
        <v>0</v>
      </c>
      <c r="Z128" s="1" t="s">
        <v>31</v>
      </c>
      <c r="AA128" s="1" t="b">
        <v>0</v>
      </c>
    </row>
    <row r="129" spans="1:27" outlineLevel="2" x14ac:dyDescent="0.25">
      <c r="A129" s="1" t="b">
        <v>0</v>
      </c>
      <c r="B129" s="1" t="s">
        <v>3240</v>
      </c>
      <c r="C129" s="2">
        <v>1</v>
      </c>
      <c r="D129" s="1" t="s">
        <v>27</v>
      </c>
      <c r="E129" s="2">
        <v>288</v>
      </c>
      <c r="F129" s="1" t="s">
        <v>247</v>
      </c>
      <c r="G129" s="1" t="s">
        <v>248</v>
      </c>
      <c r="H129" s="1" t="s">
        <v>29</v>
      </c>
      <c r="I129" s="2" t="s">
        <v>29</v>
      </c>
      <c r="J129" s="3">
        <v>400</v>
      </c>
      <c r="K129" s="3">
        <v>10</v>
      </c>
      <c r="L129" s="3">
        <v>4000</v>
      </c>
      <c r="M129" s="1" t="s">
        <v>29</v>
      </c>
      <c r="N129" s="1" t="s">
        <v>40</v>
      </c>
      <c r="O129" s="3">
        <v>0</v>
      </c>
      <c r="P129" s="4" t="s">
        <v>3222</v>
      </c>
      <c r="Q129" s="1" t="b">
        <v>0</v>
      </c>
      <c r="R129" s="2">
        <v>10</v>
      </c>
      <c r="S129" s="3">
        <v>4000</v>
      </c>
      <c r="T129" s="2" t="s">
        <v>29</v>
      </c>
      <c r="U129" s="3">
        <v>0</v>
      </c>
      <c r="V129" s="2" t="s">
        <v>29</v>
      </c>
      <c r="W129" s="3">
        <v>0</v>
      </c>
      <c r="X129" s="2" t="s">
        <v>29</v>
      </c>
      <c r="Y129" s="3">
        <v>0</v>
      </c>
      <c r="Z129" s="1" t="s">
        <v>31</v>
      </c>
      <c r="AA129" s="1" t="b">
        <v>0</v>
      </c>
    </row>
    <row r="130" spans="1:27" outlineLevel="2" x14ac:dyDescent="0.25">
      <c r="A130" s="1" t="b">
        <v>0</v>
      </c>
      <c r="B130" s="1" t="s">
        <v>3241</v>
      </c>
      <c r="C130" s="2">
        <v>1</v>
      </c>
      <c r="D130" s="1" t="s">
        <v>27</v>
      </c>
      <c r="E130" s="2">
        <v>293</v>
      </c>
      <c r="F130" s="1" t="s">
        <v>249</v>
      </c>
      <c r="G130" s="1" t="s">
        <v>250</v>
      </c>
      <c r="H130" s="1" t="s">
        <v>250</v>
      </c>
      <c r="I130" s="2" t="s">
        <v>29</v>
      </c>
      <c r="J130" s="3">
        <v>498</v>
      </c>
      <c r="K130" s="3">
        <v>3</v>
      </c>
      <c r="L130" s="3">
        <v>1494</v>
      </c>
      <c r="M130" s="1" t="s">
        <v>29</v>
      </c>
      <c r="N130" s="1" t="s">
        <v>40</v>
      </c>
      <c r="O130" s="3">
        <v>0</v>
      </c>
      <c r="P130" s="4" t="s">
        <v>3222</v>
      </c>
      <c r="Q130" s="1" t="b">
        <v>0</v>
      </c>
      <c r="R130" s="2">
        <v>3</v>
      </c>
      <c r="S130" s="3">
        <v>1494</v>
      </c>
      <c r="T130" s="2" t="s">
        <v>29</v>
      </c>
      <c r="U130" s="3">
        <v>0</v>
      </c>
      <c r="V130" s="2" t="s">
        <v>29</v>
      </c>
      <c r="W130" s="3">
        <v>0</v>
      </c>
      <c r="X130" s="2" t="s">
        <v>29</v>
      </c>
      <c r="Y130" s="3">
        <v>0</v>
      </c>
      <c r="Z130" s="1" t="s">
        <v>31</v>
      </c>
      <c r="AA130" s="1" t="b">
        <v>0</v>
      </c>
    </row>
    <row r="131" spans="1:27" outlineLevel="2" x14ac:dyDescent="0.25">
      <c r="A131" s="1" t="b">
        <v>0</v>
      </c>
      <c r="B131" s="1" t="s">
        <v>3242</v>
      </c>
      <c r="C131" s="2">
        <v>1</v>
      </c>
      <c r="D131" s="1" t="s">
        <v>27</v>
      </c>
      <c r="E131" s="2">
        <v>294</v>
      </c>
      <c r="F131" s="1" t="s">
        <v>251</v>
      </c>
      <c r="G131" s="1" t="s">
        <v>252</v>
      </c>
      <c r="H131" s="1" t="s">
        <v>29</v>
      </c>
      <c r="I131" s="2" t="s">
        <v>29</v>
      </c>
      <c r="J131" s="3">
        <v>128.30000000000001</v>
      </c>
      <c r="K131" s="3">
        <v>6</v>
      </c>
      <c r="L131" s="3">
        <v>769.8</v>
      </c>
      <c r="M131" s="1" t="s">
        <v>29</v>
      </c>
      <c r="N131" s="1" t="s">
        <v>40</v>
      </c>
      <c r="O131" s="3">
        <v>0</v>
      </c>
      <c r="P131" s="4" t="s">
        <v>3222</v>
      </c>
      <c r="Q131" s="1" t="b">
        <v>0</v>
      </c>
      <c r="R131" s="2">
        <v>6</v>
      </c>
      <c r="S131" s="3">
        <v>769.8</v>
      </c>
      <c r="T131" s="2" t="s">
        <v>29</v>
      </c>
      <c r="U131" s="3">
        <v>0</v>
      </c>
      <c r="V131" s="2" t="s">
        <v>29</v>
      </c>
      <c r="W131" s="3">
        <v>0</v>
      </c>
      <c r="X131" s="2" t="s">
        <v>29</v>
      </c>
      <c r="Y131" s="3">
        <v>0</v>
      </c>
      <c r="Z131" s="1" t="s">
        <v>31</v>
      </c>
      <c r="AA131" s="1" t="b">
        <v>0</v>
      </c>
    </row>
    <row r="132" spans="1:27" outlineLevel="2" x14ac:dyDescent="0.25">
      <c r="A132" s="1" t="b">
        <v>0</v>
      </c>
      <c r="B132" s="1" t="s">
        <v>3243</v>
      </c>
      <c r="C132" s="2">
        <v>1</v>
      </c>
      <c r="D132" s="1" t="s">
        <v>27</v>
      </c>
      <c r="E132" s="2">
        <v>295</v>
      </c>
      <c r="F132" s="1" t="s">
        <v>253</v>
      </c>
      <c r="G132" s="1" t="s">
        <v>254</v>
      </c>
      <c r="H132" s="1" t="s">
        <v>29</v>
      </c>
      <c r="I132" s="2" t="s">
        <v>29</v>
      </c>
      <c r="J132" s="3">
        <v>341</v>
      </c>
      <c r="K132" s="3">
        <v>11</v>
      </c>
      <c r="L132" s="3">
        <v>3751</v>
      </c>
      <c r="M132" s="1" t="s">
        <v>29</v>
      </c>
      <c r="N132" s="1" t="s">
        <v>40</v>
      </c>
      <c r="O132" s="3">
        <v>0</v>
      </c>
      <c r="P132" s="4" t="s">
        <v>3222</v>
      </c>
      <c r="Q132" s="1" t="b">
        <v>0</v>
      </c>
      <c r="R132" s="2">
        <v>11</v>
      </c>
      <c r="S132" s="3">
        <v>3751</v>
      </c>
      <c r="T132" s="2" t="s">
        <v>29</v>
      </c>
      <c r="U132" s="3">
        <v>0</v>
      </c>
      <c r="V132" s="2" t="s">
        <v>29</v>
      </c>
      <c r="W132" s="3">
        <v>0</v>
      </c>
      <c r="X132" s="2" t="s">
        <v>29</v>
      </c>
      <c r="Y132" s="3">
        <v>0</v>
      </c>
      <c r="Z132" s="1" t="s">
        <v>31</v>
      </c>
      <c r="AA132" s="1" t="b">
        <v>0</v>
      </c>
    </row>
    <row r="133" spans="1:27" outlineLevel="2" x14ac:dyDescent="0.25">
      <c r="A133" s="1" t="b">
        <v>0</v>
      </c>
      <c r="B133" s="1" t="s">
        <v>3244</v>
      </c>
      <c r="C133" s="2">
        <v>1</v>
      </c>
      <c r="D133" s="1" t="s">
        <v>27</v>
      </c>
      <c r="E133" s="2">
        <v>304</v>
      </c>
      <c r="F133" s="1" t="s">
        <v>255</v>
      </c>
      <c r="G133" s="1" t="s">
        <v>255</v>
      </c>
      <c r="H133" s="1" t="s">
        <v>29</v>
      </c>
      <c r="I133" s="2" t="s">
        <v>29</v>
      </c>
      <c r="J133" s="3">
        <v>63</v>
      </c>
      <c r="K133" s="3">
        <v>2</v>
      </c>
      <c r="L133" s="3">
        <v>126</v>
      </c>
      <c r="M133" s="1" t="s">
        <v>29</v>
      </c>
      <c r="N133" s="1" t="s">
        <v>40</v>
      </c>
      <c r="O133" s="3">
        <v>0</v>
      </c>
      <c r="P133" s="4" t="s">
        <v>3222</v>
      </c>
      <c r="Q133" s="1" t="b">
        <v>0</v>
      </c>
      <c r="R133" s="2">
        <v>2</v>
      </c>
      <c r="S133" s="3">
        <v>126</v>
      </c>
      <c r="T133" s="2" t="s">
        <v>29</v>
      </c>
      <c r="U133" s="3">
        <v>0</v>
      </c>
      <c r="V133" s="2" t="s">
        <v>29</v>
      </c>
      <c r="W133" s="3">
        <v>0</v>
      </c>
      <c r="X133" s="2" t="s">
        <v>29</v>
      </c>
      <c r="Y133" s="3">
        <v>0</v>
      </c>
      <c r="Z133" s="1" t="s">
        <v>31</v>
      </c>
      <c r="AA133" s="1" t="b">
        <v>0</v>
      </c>
    </row>
    <row r="134" spans="1:27" outlineLevel="2" x14ac:dyDescent="0.25">
      <c r="A134" s="1" t="b">
        <v>0</v>
      </c>
      <c r="B134" s="1" t="s">
        <v>3245</v>
      </c>
      <c r="C134" s="2">
        <v>1</v>
      </c>
      <c r="D134" s="1" t="s">
        <v>27</v>
      </c>
      <c r="E134" s="2">
        <v>305</v>
      </c>
      <c r="F134" s="1" t="s">
        <v>256</v>
      </c>
      <c r="G134" s="1" t="s">
        <v>256</v>
      </c>
      <c r="H134" s="1" t="s">
        <v>29</v>
      </c>
      <c r="I134" s="2" t="s">
        <v>29</v>
      </c>
      <c r="J134" s="3">
        <v>33</v>
      </c>
      <c r="K134" s="3">
        <v>15</v>
      </c>
      <c r="L134" s="3">
        <v>495</v>
      </c>
      <c r="M134" s="1" t="s">
        <v>29</v>
      </c>
      <c r="N134" s="1" t="s">
        <v>40</v>
      </c>
      <c r="O134" s="3">
        <v>0</v>
      </c>
      <c r="P134" s="4" t="s">
        <v>3222</v>
      </c>
      <c r="Q134" s="1" t="b">
        <v>0</v>
      </c>
      <c r="R134" s="2">
        <v>15</v>
      </c>
      <c r="S134" s="3">
        <v>495</v>
      </c>
      <c r="T134" s="2" t="s">
        <v>29</v>
      </c>
      <c r="U134" s="3">
        <v>0</v>
      </c>
      <c r="V134" s="2" t="s">
        <v>29</v>
      </c>
      <c r="W134" s="3">
        <v>0</v>
      </c>
      <c r="X134" s="2" t="s">
        <v>29</v>
      </c>
      <c r="Y134" s="3">
        <v>0</v>
      </c>
      <c r="Z134" s="1" t="s">
        <v>31</v>
      </c>
      <c r="AA134" s="1" t="b">
        <v>0</v>
      </c>
    </row>
    <row r="135" spans="1:27" outlineLevel="2" x14ac:dyDescent="0.25">
      <c r="A135" s="1" t="b">
        <v>0</v>
      </c>
      <c r="B135" s="1" t="s">
        <v>3246</v>
      </c>
      <c r="C135" s="2">
        <v>1</v>
      </c>
      <c r="D135" s="1" t="s">
        <v>27</v>
      </c>
      <c r="E135" s="2">
        <v>313</v>
      </c>
      <c r="F135" s="1" t="s">
        <v>732</v>
      </c>
      <c r="G135" s="1" t="s">
        <v>733</v>
      </c>
      <c r="H135" s="1" t="s">
        <v>733</v>
      </c>
      <c r="I135" s="2" t="s">
        <v>29</v>
      </c>
      <c r="J135" s="3">
        <v>98</v>
      </c>
      <c r="K135" s="3">
        <v>10</v>
      </c>
      <c r="L135" s="3">
        <v>980</v>
      </c>
      <c r="M135" s="1" t="s">
        <v>29</v>
      </c>
      <c r="N135" s="1" t="s">
        <v>30</v>
      </c>
      <c r="O135" s="3">
        <v>0</v>
      </c>
      <c r="P135" s="4" t="s">
        <v>3222</v>
      </c>
      <c r="Q135" s="1" t="b">
        <v>0</v>
      </c>
      <c r="R135" s="2">
        <v>10</v>
      </c>
      <c r="S135" s="3">
        <v>980</v>
      </c>
      <c r="T135" s="2" t="s">
        <v>29</v>
      </c>
      <c r="U135" s="3">
        <v>0</v>
      </c>
      <c r="V135" s="2" t="s">
        <v>29</v>
      </c>
      <c r="W135" s="3">
        <v>0</v>
      </c>
      <c r="X135" s="2" t="s">
        <v>29</v>
      </c>
      <c r="Y135" s="3">
        <v>0</v>
      </c>
      <c r="Z135" s="1" t="s">
        <v>31</v>
      </c>
      <c r="AA135" s="1" t="b">
        <v>0</v>
      </c>
    </row>
    <row r="136" spans="1:27" outlineLevel="2" x14ac:dyDescent="0.25">
      <c r="A136" s="1" t="b">
        <v>0</v>
      </c>
      <c r="B136" s="1" t="s">
        <v>3247</v>
      </c>
      <c r="C136" s="2">
        <v>1</v>
      </c>
      <c r="D136" s="1" t="s">
        <v>27</v>
      </c>
      <c r="E136" s="2">
        <v>357</v>
      </c>
      <c r="F136" s="1" t="s">
        <v>257</v>
      </c>
      <c r="G136" s="1" t="s">
        <v>257</v>
      </c>
      <c r="H136" s="1" t="s">
        <v>257</v>
      </c>
      <c r="I136" s="2" t="s">
        <v>29</v>
      </c>
      <c r="J136" s="3">
        <v>13</v>
      </c>
      <c r="K136" s="3">
        <v>55</v>
      </c>
      <c r="L136" s="3">
        <v>715</v>
      </c>
      <c r="M136" s="1" t="s">
        <v>29</v>
      </c>
      <c r="N136" s="1" t="s">
        <v>30</v>
      </c>
      <c r="O136" s="3">
        <v>0</v>
      </c>
      <c r="P136" s="4" t="s">
        <v>3222</v>
      </c>
      <c r="Q136" s="1" t="b">
        <v>0</v>
      </c>
      <c r="R136" s="2">
        <v>55</v>
      </c>
      <c r="S136" s="3">
        <v>715</v>
      </c>
      <c r="T136" s="2" t="s">
        <v>29</v>
      </c>
      <c r="U136" s="3">
        <v>0</v>
      </c>
      <c r="V136" s="2" t="s">
        <v>29</v>
      </c>
      <c r="W136" s="3">
        <v>0</v>
      </c>
      <c r="X136" s="2" t="s">
        <v>29</v>
      </c>
      <c r="Y136" s="3">
        <v>0</v>
      </c>
      <c r="Z136" s="1" t="s">
        <v>31</v>
      </c>
      <c r="AA136" s="1" t="b">
        <v>0</v>
      </c>
    </row>
    <row r="137" spans="1:27" outlineLevel="2" x14ac:dyDescent="0.25">
      <c r="A137" s="1" t="b">
        <v>0</v>
      </c>
      <c r="B137" s="1" t="s">
        <v>3248</v>
      </c>
      <c r="C137" s="2">
        <v>1</v>
      </c>
      <c r="D137" s="1" t="s">
        <v>27</v>
      </c>
      <c r="E137" s="2">
        <v>385</v>
      </c>
      <c r="F137" s="1" t="s">
        <v>258</v>
      </c>
      <c r="G137" s="1" t="s">
        <v>258</v>
      </c>
      <c r="H137" s="1" t="s">
        <v>258</v>
      </c>
      <c r="I137" s="2" t="s">
        <v>29</v>
      </c>
      <c r="J137" s="3">
        <v>25</v>
      </c>
      <c r="K137" s="3">
        <v>50</v>
      </c>
      <c r="L137" s="3">
        <v>1250</v>
      </c>
      <c r="M137" s="1" t="s">
        <v>29</v>
      </c>
      <c r="N137" s="1" t="s">
        <v>40</v>
      </c>
      <c r="O137" s="3">
        <v>0</v>
      </c>
      <c r="P137" s="4" t="s">
        <v>3222</v>
      </c>
      <c r="Q137" s="1" t="b">
        <v>0</v>
      </c>
      <c r="R137" s="2">
        <v>50</v>
      </c>
      <c r="S137" s="3">
        <v>1250</v>
      </c>
      <c r="T137" s="2" t="s">
        <v>29</v>
      </c>
      <c r="U137" s="3">
        <v>0</v>
      </c>
      <c r="V137" s="2" t="s">
        <v>29</v>
      </c>
      <c r="W137" s="3">
        <v>0</v>
      </c>
      <c r="X137" s="2" t="s">
        <v>29</v>
      </c>
      <c r="Y137" s="3">
        <v>0</v>
      </c>
      <c r="Z137" s="1" t="s">
        <v>31</v>
      </c>
      <c r="AA137" s="1" t="b">
        <v>0</v>
      </c>
    </row>
    <row r="138" spans="1:27" outlineLevel="2" x14ac:dyDescent="0.25">
      <c r="A138" s="1" t="b">
        <v>0</v>
      </c>
      <c r="B138" s="1" t="s">
        <v>3249</v>
      </c>
      <c r="C138" s="2">
        <v>1</v>
      </c>
      <c r="D138" s="1" t="s">
        <v>27</v>
      </c>
      <c r="E138" s="2">
        <v>388</v>
      </c>
      <c r="F138" s="1" t="s">
        <v>259</v>
      </c>
      <c r="G138" s="1" t="s">
        <v>259</v>
      </c>
      <c r="H138" s="1" t="s">
        <v>259</v>
      </c>
      <c r="I138" s="2" t="s">
        <v>29</v>
      </c>
      <c r="J138" s="3">
        <v>28</v>
      </c>
      <c r="K138" s="3">
        <v>50</v>
      </c>
      <c r="L138" s="3">
        <v>1400</v>
      </c>
      <c r="M138" s="1" t="s">
        <v>29</v>
      </c>
      <c r="N138" s="1" t="s">
        <v>30</v>
      </c>
      <c r="O138" s="3">
        <v>0</v>
      </c>
      <c r="P138" s="4" t="s">
        <v>3222</v>
      </c>
      <c r="Q138" s="1" t="b">
        <v>0</v>
      </c>
      <c r="R138" s="2">
        <v>50</v>
      </c>
      <c r="S138" s="3">
        <v>1400</v>
      </c>
      <c r="T138" s="2" t="s">
        <v>29</v>
      </c>
      <c r="U138" s="3">
        <v>0</v>
      </c>
      <c r="V138" s="2" t="s">
        <v>29</v>
      </c>
      <c r="W138" s="3">
        <v>0</v>
      </c>
      <c r="X138" s="2" t="s">
        <v>29</v>
      </c>
      <c r="Y138" s="3">
        <v>0</v>
      </c>
      <c r="Z138" s="1" t="s">
        <v>31</v>
      </c>
      <c r="AA138" s="1" t="b">
        <v>0</v>
      </c>
    </row>
    <row r="139" spans="1:27" outlineLevel="2" x14ac:dyDescent="0.25">
      <c r="A139" s="1" t="b">
        <v>0</v>
      </c>
      <c r="B139" s="1" t="s">
        <v>3250</v>
      </c>
      <c r="C139" s="2">
        <v>1</v>
      </c>
      <c r="D139" s="1" t="s">
        <v>27</v>
      </c>
      <c r="E139" s="2">
        <v>391</v>
      </c>
      <c r="F139" s="1" t="s">
        <v>260</v>
      </c>
      <c r="G139" s="1" t="s">
        <v>260</v>
      </c>
      <c r="H139" s="1" t="s">
        <v>260</v>
      </c>
      <c r="I139" s="2" t="s">
        <v>29</v>
      </c>
      <c r="J139" s="3">
        <v>58</v>
      </c>
      <c r="K139" s="3">
        <v>60</v>
      </c>
      <c r="L139" s="3">
        <v>3480</v>
      </c>
      <c r="M139" s="1" t="s">
        <v>29</v>
      </c>
      <c r="N139" s="1" t="s">
        <v>40</v>
      </c>
      <c r="O139" s="3">
        <v>0</v>
      </c>
      <c r="P139" s="4" t="s">
        <v>3222</v>
      </c>
      <c r="Q139" s="1" t="b">
        <v>0</v>
      </c>
      <c r="R139" s="2">
        <v>60</v>
      </c>
      <c r="S139" s="3">
        <v>3480</v>
      </c>
      <c r="T139" s="2" t="s">
        <v>29</v>
      </c>
      <c r="U139" s="3">
        <v>0</v>
      </c>
      <c r="V139" s="2" t="s">
        <v>29</v>
      </c>
      <c r="W139" s="3">
        <v>0</v>
      </c>
      <c r="X139" s="2" t="s">
        <v>29</v>
      </c>
      <c r="Y139" s="3">
        <v>0</v>
      </c>
      <c r="Z139" s="1" t="s">
        <v>31</v>
      </c>
      <c r="AA139" s="1" t="b">
        <v>0</v>
      </c>
    </row>
    <row r="140" spans="1:27" outlineLevel="2" x14ac:dyDescent="0.25">
      <c r="A140" s="1" t="b">
        <v>0</v>
      </c>
      <c r="B140" s="1" t="s">
        <v>3251</v>
      </c>
      <c r="C140" s="2">
        <v>1</v>
      </c>
      <c r="D140" s="1" t="s">
        <v>27</v>
      </c>
      <c r="E140" s="2">
        <v>433</v>
      </c>
      <c r="F140" s="1" t="s">
        <v>261</v>
      </c>
      <c r="G140" s="1" t="s">
        <v>261</v>
      </c>
      <c r="H140" s="1" t="s">
        <v>261</v>
      </c>
      <c r="I140" s="2" t="s">
        <v>29</v>
      </c>
      <c r="J140" s="3">
        <v>15</v>
      </c>
      <c r="K140" s="3">
        <v>38</v>
      </c>
      <c r="L140" s="3">
        <v>570</v>
      </c>
      <c r="M140" s="1" t="s">
        <v>29</v>
      </c>
      <c r="N140" s="1" t="s">
        <v>30</v>
      </c>
      <c r="O140" s="3">
        <v>0</v>
      </c>
      <c r="P140" s="4" t="s">
        <v>3222</v>
      </c>
      <c r="Q140" s="1" t="b">
        <v>0</v>
      </c>
      <c r="R140" s="2">
        <v>38</v>
      </c>
      <c r="S140" s="3">
        <v>570</v>
      </c>
      <c r="T140" s="2" t="s">
        <v>29</v>
      </c>
      <c r="U140" s="3">
        <v>0</v>
      </c>
      <c r="V140" s="2" t="s">
        <v>29</v>
      </c>
      <c r="W140" s="3">
        <v>0</v>
      </c>
      <c r="X140" s="2" t="s">
        <v>29</v>
      </c>
      <c r="Y140" s="3">
        <v>0</v>
      </c>
      <c r="Z140" s="1" t="s">
        <v>31</v>
      </c>
      <c r="AA140" s="1" t="b">
        <v>0</v>
      </c>
    </row>
    <row r="141" spans="1:27" outlineLevel="2" x14ac:dyDescent="0.25">
      <c r="A141" s="1" t="b">
        <v>0</v>
      </c>
      <c r="B141" s="1" t="s">
        <v>3252</v>
      </c>
      <c r="C141" s="2">
        <v>1</v>
      </c>
      <c r="D141" s="1" t="s">
        <v>27</v>
      </c>
      <c r="E141" s="2">
        <v>435</v>
      </c>
      <c r="F141" s="1" t="s">
        <v>262</v>
      </c>
      <c r="G141" s="1" t="s">
        <v>263</v>
      </c>
      <c r="H141" s="1" t="s">
        <v>29</v>
      </c>
      <c r="I141" s="2" t="s">
        <v>29</v>
      </c>
      <c r="J141" s="3">
        <v>358</v>
      </c>
      <c r="K141" s="3">
        <v>2</v>
      </c>
      <c r="L141" s="3">
        <v>716</v>
      </c>
      <c r="M141" s="1" t="s">
        <v>29</v>
      </c>
      <c r="N141" s="1" t="s">
        <v>40</v>
      </c>
      <c r="O141" s="3">
        <v>0</v>
      </c>
      <c r="P141" s="4" t="s">
        <v>3222</v>
      </c>
      <c r="Q141" s="1" t="b">
        <v>0</v>
      </c>
      <c r="R141" s="2">
        <v>2</v>
      </c>
      <c r="S141" s="3">
        <v>716</v>
      </c>
      <c r="T141" s="2" t="s">
        <v>29</v>
      </c>
      <c r="U141" s="3">
        <v>0</v>
      </c>
      <c r="V141" s="2" t="s">
        <v>29</v>
      </c>
      <c r="W141" s="3">
        <v>0</v>
      </c>
      <c r="X141" s="2" t="s">
        <v>29</v>
      </c>
      <c r="Y141" s="3">
        <v>0</v>
      </c>
      <c r="Z141" s="1" t="s">
        <v>31</v>
      </c>
      <c r="AA141" s="1" t="b">
        <v>0</v>
      </c>
    </row>
    <row r="142" spans="1:27" outlineLevel="2" x14ac:dyDescent="0.25">
      <c r="A142" s="1" t="b">
        <v>0</v>
      </c>
      <c r="B142" s="1" t="s">
        <v>3253</v>
      </c>
      <c r="C142" s="2">
        <v>1</v>
      </c>
      <c r="D142" s="1" t="s">
        <v>27</v>
      </c>
      <c r="E142" s="2">
        <v>445</v>
      </c>
      <c r="F142" s="1" t="s">
        <v>264</v>
      </c>
      <c r="G142" s="1" t="s">
        <v>265</v>
      </c>
      <c r="H142" s="1" t="s">
        <v>29</v>
      </c>
      <c r="I142" s="2" t="s">
        <v>29</v>
      </c>
      <c r="J142" s="3">
        <v>2.5</v>
      </c>
      <c r="K142" s="3">
        <v>168</v>
      </c>
      <c r="L142" s="3">
        <v>420</v>
      </c>
      <c r="M142" s="1" t="s">
        <v>29</v>
      </c>
      <c r="N142" s="1" t="s">
        <v>40</v>
      </c>
      <c r="O142" s="3">
        <v>0</v>
      </c>
      <c r="P142" s="4" t="s">
        <v>3222</v>
      </c>
      <c r="Q142" s="1" t="b">
        <v>0</v>
      </c>
      <c r="R142" s="2">
        <v>168</v>
      </c>
      <c r="S142" s="3">
        <v>420</v>
      </c>
      <c r="T142" s="2" t="s">
        <v>29</v>
      </c>
      <c r="U142" s="3">
        <v>0</v>
      </c>
      <c r="V142" s="2" t="s">
        <v>29</v>
      </c>
      <c r="W142" s="3">
        <v>0</v>
      </c>
      <c r="X142" s="2" t="s">
        <v>29</v>
      </c>
      <c r="Y142" s="3">
        <v>0</v>
      </c>
      <c r="Z142" s="1" t="s">
        <v>31</v>
      </c>
      <c r="AA142" s="1" t="b">
        <v>0</v>
      </c>
    </row>
    <row r="143" spans="1:27" outlineLevel="2" x14ac:dyDescent="0.25">
      <c r="A143" s="1" t="b">
        <v>0</v>
      </c>
      <c r="B143" s="1" t="s">
        <v>3254</v>
      </c>
      <c r="C143" s="2">
        <v>1</v>
      </c>
      <c r="D143" s="1" t="s">
        <v>27</v>
      </c>
      <c r="E143" s="2">
        <v>450</v>
      </c>
      <c r="F143" s="1" t="s">
        <v>438</v>
      </c>
      <c r="G143" s="1" t="s">
        <v>439</v>
      </c>
      <c r="H143" s="1" t="s">
        <v>439</v>
      </c>
      <c r="I143" s="2" t="s">
        <v>29</v>
      </c>
      <c r="J143" s="3">
        <v>1268</v>
      </c>
      <c r="K143" s="3">
        <v>30</v>
      </c>
      <c r="L143" s="3">
        <v>38040</v>
      </c>
      <c r="M143" s="1" t="s">
        <v>29</v>
      </c>
      <c r="N143" s="1" t="s">
        <v>30</v>
      </c>
      <c r="O143" s="3">
        <v>0</v>
      </c>
      <c r="P143" s="4" t="s">
        <v>3222</v>
      </c>
      <c r="Q143" s="1" t="b">
        <v>0</v>
      </c>
      <c r="R143" s="2">
        <v>30</v>
      </c>
      <c r="S143" s="3">
        <v>38040</v>
      </c>
      <c r="T143" s="2" t="s">
        <v>29</v>
      </c>
      <c r="U143" s="3">
        <v>0</v>
      </c>
      <c r="V143" s="2" t="s">
        <v>29</v>
      </c>
      <c r="W143" s="3">
        <v>0</v>
      </c>
      <c r="X143" s="2" t="s">
        <v>29</v>
      </c>
      <c r="Y143" s="3">
        <v>0</v>
      </c>
      <c r="Z143" s="1" t="s">
        <v>31</v>
      </c>
      <c r="AA143" s="1" t="b">
        <v>0</v>
      </c>
    </row>
    <row r="144" spans="1:27" outlineLevel="2" x14ac:dyDescent="0.25">
      <c r="A144" s="1" t="b">
        <v>0</v>
      </c>
      <c r="B144" s="1" t="s">
        <v>3255</v>
      </c>
      <c r="C144" s="2">
        <v>1</v>
      </c>
      <c r="D144" s="1" t="s">
        <v>27</v>
      </c>
      <c r="E144" s="2">
        <v>452</v>
      </c>
      <c r="F144" s="1" t="s">
        <v>266</v>
      </c>
      <c r="G144" s="1" t="s">
        <v>266</v>
      </c>
      <c r="H144" s="1" t="s">
        <v>266</v>
      </c>
      <c r="I144" s="2" t="s">
        <v>29</v>
      </c>
      <c r="J144" s="3">
        <v>10</v>
      </c>
      <c r="K144" s="3">
        <v>40</v>
      </c>
      <c r="L144" s="3">
        <v>400</v>
      </c>
      <c r="M144" s="1" t="s">
        <v>29</v>
      </c>
      <c r="N144" s="1" t="s">
        <v>30</v>
      </c>
      <c r="O144" s="3">
        <v>0</v>
      </c>
      <c r="P144" s="4" t="s">
        <v>3222</v>
      </c>
      <c r="Q144" s="1" t="b">
        <v>0</v>
      </c>
      <c r="R144" s="2">
        <v>40</v>
      </c>
      <c r="S144" s="3">
        <v>400</v>
      </c>
      <c r="T144" s="2" t="s">
        <v>29</v>
      </c>
      <c r="U144" s="3">
        <v>0</v>
      </c>
      <c r="V144" s="2" t="s">
        <v>29</v>
      </c>
      <c r="W144" s="3">
        <v>0</v>
      </c>
      <c r="X144" s="2" t="s">
        <v>29</v>
      </c>
      <c r="Y144" s="3">
        <v>0</v>
      </c>
      <c r="Z144" s="1" t="s">
        <v>31</v>
      </c>
      <c r="AA144" s="1" t="b">
        <v>0</v>
      </c>
    </row>
    <row r="145" spans="1:27" outlineLevel="2" x14ac:dyDescent="0.25">
      <c r="A145" s="1" t="b">
        <v>0</v>
      </c>
      <c r="B145" s="1" t="s">
        <v>3256</v>
      </c>
      <c r="C145" s="2">
        <v>1</v>
      </c>
      <c r="D145" s="1" t="s">
        <v>27</v>
      </c>
      <c r="E145" s="2">
        <v>455</v>
      </c>
      <c r="F145" s="1" t="s">
        <v>267</v>
      </c>
      <c r="G145" s="1" t="s">
        <v>267</v>
      </c>
      <c r="H145" s="1" t="s">
        <v>267</v>
      </c>
      <c r="I145" s="2" t="s">
        <v>29</v>
      </c>
      <c r="J145" s="3">
        <v>26</v>
      </c>
      <c r="K145" s="3">
        <v>10</v>
      </c>
      <c r="L145" s="3">
        <v>260</v>
      </c>
      <c r="M145" s="1" t="s">
        <v>29</v>
      </c>
      <c r="N145" s="1" t="s">
        <v>40</v>
      </c>
      <c r="O145" s="3">
        <v>0</v>
      </c>
      <c r="P145" s="4" t="s">
        <v>3222</v>
      </c>
      <c r="Q145" s="1" t="b">
        <v>0</v>
      </c>
      <c r="R145" s="2">
        <v>10</v>
      </c>
      <c r="S145" s="3">
        <v>260</v>
      </c>
      <c r="T145" s="2" t="s">
        <v>29</v>
      </c>
      <c r="U145" s="3">
        <v>0</v>
      </c>
      <c r="V145" s="2" t="s">
        <v>29</v>
      </c>
      <c r="W145" s="3">
        <v>0</v>
      </c>
      <c r="X145" s="2" t="s">
        <v>29</v>
      </c>
      <c r="Y145" s="3">
        <v>0</v>
      </c>
      <c r="Z145" s="1" t="s">
        <v>31</v>
      </c>
      <c r="AA145" s="1" t="b">
        <v>0</v>
      </c>
    </row>
    <row r="146" spans="1:27" outlineLevel="2" x14ac:dyDescent="0.25">
      <c r="A146" s="1" t="b">
        <v>0</v>
      </c>
      <c r="B146" s="1" t="s">
        <v>3257</v>
      </c>
      <c r="C146" s="2">
        <v>1</v>
      </c>
      <c r="D146" s="1" t="s">
        <v>27</v>
      </c>
      <c r="E146" s="2">
        <v>468</v>
      </c>
      <c r="F146" s="1" t="s">
        <v>268</v>
      </c>
      <c r="G146" s="1" t="s">
        <v>269</v>
      </c>
      <c r="H146" s="1" t="s">
        <v>269</v>
      </c>
      <c r="I146" s="2" t="s">
        <v>29</v>
      </c>
      <c r="J146" s="3">
        <v>1150</v>
      </c>
      <c r="K146" s="3">
        <v>18</v>
      </c>
      <c r="L146" s="3">
        <v>20700</v>
      </c>
      <c r="M146" s="1" t="s">
        <v>29</v>
      </c>
      <c r="N146" s="1" t="s">
        <v>30</v>
      </c>
      <c r="O146" s="3">
        <v>0</v>
      </c>
      <c r="P146" s="4" t="s">
        <v>3222</v>
      </c>
      <c r="Q146" s="1" t="b">
        <v>0</v>
      </c>
      <c r="R146" s="2">
        <v>18</v>
      </c>
      <c r="S146" s="3">
        <v>20700</v>
      </c>
      <c r="T146" s="2" t="s">
        <v>29</v>
      </c>
      <c r="U146" s="3">
        <v>0</v>
      </c>
      <c r="V146" s="2" t="s">
        <v>29</v>
      </c>
      <c r="W146" s="3">
        <v>0</v>
      </c>
      <c r="X146" s="2" t="s">
        <v>29</v>
      </c>
      <c r="Y146" s="3">
        <v>0</v>
      </c>
      <c r="Z146" s="1" t="s">
        <v>31</v>
      </c>
      <c r="AA146" s="1" t="b">
        <v>0</v>
      </c>
    </row>
    <row r="147" spans="1:27" outlineLevel="2" x14ac:dyDescent="0.25">
      <c r="A147" s="1" t="b">
        <v>0</v>
      </c>
      <c r="B147" s="1" t="s">
        <v>3258</v>
      </c>
      <c r="C147" s="2">
        <v>1</v>
      </c>
      <c r="D147" s="1" t="s">
        <v>27</v>
      </c>
      <c r="E147" s="2">
        <v>536</v>
      </c>
      <c r="F147" s="1" t="s">
        <v>270</v>
      </c>
      <c r="G147" s="1" t="s">
        <v>271</v>
      </c>
      <c r="H147" s="1" t="s">
        <v>29</v>
      </c>
      <c r="I147" s="2" t="s">
        <v>29</v>
      </c>
      <c r="J147" s="3">
        <v>49</v>
      </c>
      <c r="K147" s="3">
        <v>1</v>
      </c>
      <c r="L147" s="3">
        <v>49</v>
      </c>
      <c r="M147" s="1" t="s">
        <v>29</v>
      </c>
      <c r="N147" s="1" t="s">
        <v>40</v>
      </c>
      <c r="O147" s="3">
        <v>0</v>
      </c>
      <c r="P147" s="4" t="s">
        <v>3222</v>
      </c>
      <c r="Q147" s="1" t="b">
        <v>0</v>
      </c>
      <c r="R147" s="2">
        <v>1</v>
      </c>
      <c r="S147" s="3">
        <v>49</v>
      </c>
      <c r="T147" s="2" t="s">
        <v>29</v>
      </c>
      <c r="U147" s="3">
        <v>0</v>
      </c>
      <c r="V147" s="2" t="s">
        <v>29</v>
      </c>
      <c r="W147" s="3">
        <v>0</v>
      </c>
      <c r="X147" s="2" t="s">
        <v>29</v>
      </c>
      <c r="Y147" s="3">
        <v>0</v>
      </c>
      <c r="Z147" s="1" t="s">
        <v>31</v>
      </c>
      <c r="AA147" s="1" t="b">
        <v>0</v>
      </c>
    </row>
    <row r="148" spans="1:27" outlineLevel="2" x14ac:dyDescent="0.25">
      <c r="A148" s="1" t="b">
        <v>0</v>
      </c>
      <c r="B148" s="1" t="s">
        <v>3259</v>
      </c>
      <c r="C148" s="2">
        <v>1</v>
      </c>
      <c r="D148" s="1" t="s">
        <v>27</v>
      </c>
      <c r="E148" s="2">
        <v>545</v>
      </c>
      <c r="F148" s="1" t="s">
        <v>272</v>
      </c>
      <c r="G148" s="1" t="s">
        <v>273</v>
      </c>
      <c r="H148" s="1" t="s">
        <v>274</v>
      </c>
      <c r="I148" s="2">
        <v>25</v>
      </c>
      <c r="J148" s="3">
        <v>4863</v>
      </c>
      <c r="K148" s="3">
        <v>6</v>
      </c>
      <c r="L148" s="3">
        <v>29178</v>
      </c>
      <c r="M148" s="1" t="s">
        <v>29</v>
      </c>
      <c r="N148" s="1" t="s">
        <v>40</v>
      </c>
      <c r="O148" s="3">
        <v>0</v>
      </c>
      <c r="P148" s="4" t="s">
        <v>3222</v>
      </c>
      <c r="Q148" s="1" t="b">
        <v>0</v>
      </c>
      <c r="R148" s="2">
        <v>6</v>
      </c>
      <c r="S148" s="3">
        <v>29178</v>
      </c>
      <c r="T148" s="2" t="s">
        <v>29</v>
      </c>
      <c r="U148" s="3">
        <v>0</v>
      </c>
      <c r="V148" s="2" t="s">
        <v>29</v>
      </c>
      <c r="W148" s="3">
        <v>0</v>
      </c>
      <c r="X148" s="2" t="s">
        <v>29</v>
      </c>
      <c r="Y148" s="3">
        <v>0</v>
      </c>
      <c r="Z148" s="1" t="s">
        <v>31</v>
      </c>
      <c r="AA148" s="1" t="b">
        <v>0</v>
      </c>
    </row>
    <row r="149" spans="1:27" outlineLevel="2" x14ac:dyDescent="0.25">
      <c r="A149" s="1" t="b">
        <v>0</v>
      </c>
      <c r="B149" s="1" t="s">
        <v>3260</v>
      </c>
      <c r="C149" s="2">
        <v>1</v>
      </c>
      <c r="D149" s="1" t="s">
        <v>27</v>
      </c>
      <c r="E149" s="2">
        <v>550</v>
      </c>
      <c r="F149" s="1" t="s">
        <v>180</v>
      </c>
      <c r="G149" s="1" t="s">
        <v>180</v>
      </c>
      <c r="H149" s="1" t="s">
        <v>181</v>
      </c>
      <c r="I149" s="2">
        <v>30</v>
      </c>
      <c r="J149" s="3">
        <v>390</v>
      </c>
      <c r="K149" s="3">
        <v>10</v>
      </c>
      <c r="L149" s="3">
        <v>3900</v>
      </c>
      <c r="M149" s="1" t="s">
        <v>29</v>
      </c>
      <c r="N149" s="1" t="s">
        <v>40</v>
      </c>
      <c r="O149" s="3">
        <v>0</v>
      </c>
      <c r="P149" s="4" t="s">
        <v>3222</v>
      </c>
      <c r="Q149" s="1" t="b">
        <v>0</v>
      </c>
      <c r="R149" s="2">
        <v>10</v>
      </c>
      <c r="S149" s="3">
        <v>3900</v>
      </c>
      <c r="T149" s="2" t="s">
        <v>29</v>
      </c>
      <c r="U149" s="3">
        <v>0</v>
      </c>
      <c r="V149" s="2" t="s">
        <v>29</v>
      </c>
      <c r="W149" s="3">
        <v>0</v>
      </c>
      <c r="X149" s="2" t="s">
        <v>29</v>
      </c>
      <c r="Y149" s="3">
        <v>0</v>
      </c>
      <c r="Z149" s="1" t="s">
        <v>31</v>
      </c>
      <c r="AA149" s="1" t="b">
        <v>0</v>
      </c>
    </row>
    <row r="150" spans="1:27" outlineLevel="2" x14ac:dyDescent="0.25">
      <c r="A150" s="1" t="b">
        <v>0</v>
      </c>
      <c r="B150" s="1" t="s">
        <v>3261</v>
      </c>
      <c r="C150" s="2">
        <v>1</v>
      </c>
      <c r="D150" s="1" t="s">
        <v>27</v>
      </c>
      <c r="E150" s="2">
        <v>569</v>
      </c>
      <c r="F150" s="1" t="s">
        <v>106</v>
      </c>
      <c r="G150" s="1" t="s">
        <v>107</v>
      </c>
      <c r="H150" s="1" t="s">
        <v>107</v>
      </c>
      <c r="I150" s="2">
        <v>20</v>
      </c>
      <c r="J150" s="3">
        <v>340</v>
      </c>
      <c r="K150" s="3">
        <v>7</v>
      </c>
      <c r="L150" s="3">
        <v>2380</v>
      </c>
      <c r="M150" s="1" t="s">
        <v>29</v>
      </c>
      <c r="N150" s="1" t="s">
        <v>30</v>
      </c>
      <c r="O150" s="3">
        <v>0</v>
      </c>
      <c r="P150" s="4" t="s">
        <v>3222</v>
      </c>
      <c r="Q150" s="1" t="b">
        <v>0</v>
      </c>
      <c r="R150" s="2">
        <v>7</v>
      </c>
      <c r="S150" s="3">
        <v>2380</v>
      </c>
      <c r="T150" s="2" t="s">
        <v>29</v>
      </c>
      <c r="U150" s="3">
        <v>0</v>
      </c>
      <c r="V150" s="2" t="s">
        <v>29</v>
      </c>
      <c r="W150" s="3">
        <v>0</v>
      </c>
      <c r="X150" s="2" t="s">
        <v>29</v>
      </c>
      <c r="Y150" s="3">
        <v>0</v>
      </c>
      <c r="Z150" s="1" t="s">
        <v>31</v>
      </c>
      <c r="AA150" s="1" t="b">
        <v>0</v>
      </c>
    </row>
    <row r="151" spans="1:27" outlineLevel="2" x14ac:dyDescent="0.25">
      <c r="A151" s="1" t="b">
        <v>0</v>
      </c>
      <c r="B151" s="1" t="s">
        <v>3262</v>
      </c>
      <c r="C151" s="2">
        <v>1</v>
      </c>
      <c r="D151" s="1" t="s">
        <v>27</v>
      </c>
      <c r="E151" s="2">
        <v>592</v>
      </c>
      <c r="F151" s="1" t="s">
        <v>275</v>
      </c>
      <c r="G151" s="1" t="s">
        <v>276</v>
      </c>
      <c r="H151" s="1" t="s">
        <v>277</v>
      </c>
      <c r="I151" s="2">
        <v>30</v>
      </c>
      <c r="J151" s="3">
        <v>650</v>
      </c>
      <c r="K151" s="3">
        <v>1</v>
      </c>
      <c r="L151" s="3">
        <v>650</v>
      </c>
      <c r="M151" s="1" t="s">
        <v>29</v>
      </c>
      <c r="N151" s="1" t="s">
        <v>40</v>
      </c>
      <c r="O151" s="3">
        <v>0</v>
      </c>
      <c r="P151" s="4" t="s">
        <v>3222</v>
      </c>
      <c r="Q151" s="1" t="b">
        <v>0</v>
      </c>
      <c r="R151" s="2">
        <v>1</v>
      </c>
      <c r="S151" s="3">
        <v>650</v>
      </c>
      <c r="T151" s="2" t="s">
        <v>29</v>
      </c>
      <c r="U151" s="3">
        <v>0</v>
      </c>
      <c r="V151" s="2" t="s">
        <v>29</v>
      </c>
      <c r="W151" s="3">
        <v>0</v>
      </c>
      <c r="X151" s="2" t="s">
        <v>29</v>
      </c>
      <c r="Y151" s="3">
        <v>0</v>
      </c>
      <c r="Z151" s="1" t="s">
        <v>31</v>
      </c>
      <c r="AA151" s="1" t="b">
        <v>0</v>
      </c>
    </row>
    <row r="152" spans="1:27" outlineLevel="2" x14ac:dyDescent="0.25">
      <c r="A152" s="1" t="b">
        <v>0</v>
      </c>
      <c r="B152" s="1" t="s">
        <v>3263</v>
      </c>
      <c r="C152" s="2">
        <v>1</v>
      </c>
      <c r="D152" s="1" t="s">
        <v>27</v>
      </c>
      <c r="E152" s="2">
        <v>594</v>
      </c>
      <c r="F152" s="1" t="s">
        <v>278</v>
      </c>
      <c r="G152" s="1" t="s">
        <v>279</v>
      </c>
      <c r="H152" s="1" t="s">
        <v>280</v>
      </c>
      <c r="I152" s="2">
        <v>24</v>
      </c>
      <c r="J152" s="3">
        <v>262</v>
      </c>
      <c r="K152" s="3">
        <v>3</v>
      </c>
      <c r="L152" s="3">
        <v>786</v>
      </c>
      <c r="M152" s="1" t="s">
        <v>29</v>
      </c>
      <c r="N152" s="1" t="s">
        <v>40</v>
      </c>
      <c r="O152" s="3">
        <v>0</v>
      </c>
      <c r="P152" s="4" t="s">
        <v>3222</v>
      </c>
      <c r="Q152" s="1" t="b">
        <v>0</v>
      </c>
      <c r="R152" s="2">
        <v>3</v>
      </c>
      <c r="S152" s="3">
        <v>786</v>
      </c>
      <c r="T152" s="2" t="s">
        <v>29</v>
      </c>
      <c r="U152" s="3">
        <v>0</v>
      </c>
      <c r="V152" s="2" t="s">
        <v>29</v>
      </c>
      <c r="W152" s="3">
        <v>0</v>
      </c>
      <c r="X152" s="2" t="s">
        <v>29</v>
      </c>
      <c r="Y152" s="3">
        <v>0</v>
      </c>
      <c r="Z152" s="1" t="s">
        <v>31</v>
      </c>
      <c r="AA152" s="1" t="b">
        <v>0</v>
      </c>
    </row>
    <row r="153" spans="1:27" outlineLevel="2" x14ac:dyDescent="0.25">
      <c r="A153" s="1" t="b">
        <v>0</v>
      </c>
      <c r="B153" s="1" t="s">
        <v>3264</v>
      </c>
      <c r="C153" s="2">
        <v>1</v>
      </c>
      <c r="D153" s="1" t="s">
        <v>27</v>
      </c>
      <c r="E153" s="2">
        <v>608</v>
      </c>
      <c r="F153" s="1" t="s">
        <v>281</v>
      </c>
      <c r="G153" s="1" t="s">
        <v>282</v>
      </c>
      <c r="H153" s="1" t="s">
        <v>282</v>
      </c>
      <c r="I153" s="2">
        <v>112</v>
      </c>
      <c r="J153" s="3">
        <v>800</v>
      </c>
      <c r="K153" s="3">
        <v>26</v>
      </c>
      <c r="L153" s="3">
        <v>20800</v>
      </c>
      <c r="M153" s="1" t="s">
        <v>29</v>
      </c>
      <c r="N153" s="1" t="s">
        <v>30</v>
      </c>
      <c r="O153" s="3">
        <v>0</v>
      </c>
      <c r="P153" s="4" t="s">
        <v>3222</v>
      </c>
      <c r="Q153" s="1" t="b">
        <v>0</v>
      </c>
      <c r="R153" s="2">
        <v>26</v>
      </c>
      <c r="S153" s="3">
        <v>20800</v>
      </c>
      <c r="T153" s="2" t="s">
        <v>29</v>
      </c>
      <c r="U153" s="3">
        <v>0</v>
      </c>
      <c r="V153" s="2" t="s">
        <v>29</v>
      </c>
      <c r="W153" s="3">
        <v>0</v>
      </c>
      <c r="X153" s="2" t="s">
        <v>29</v>
      </c>
      <c r="Y153" s="3">
        <v>0</v>
      </c>
      <c r="Z153" s="1" t="s">
        <v>29</v>
      </c>
      <c r="AA153" s="1" t="b">
        <v>0</v>
      </c>
    </row>
    <row r="154" spans="1:27" outlineLevel="2" x14ac:dyDescent="0.25">
      <c r="A154" s="1" t="b">
        <v>0</v>
      </c>
      <c r="B154" s="1" t="s">
        <v>3265</v>
      </c>
      <c r="C154" s="2">
        <v>1</v>
      </c>
      <c r="D154" s="1" t="s">
        <v>27</v>
      </c>
      <c r="E154" s="2">
        <v>624</v>
      </c>
      <c r="F154" s="1" t="s">
        <v>285</v>
      </c>
      <c r="G154" s="1" t="s">
        <v>286</v>
      </c>
      <c r="H154" s="1" t="s">
        <v>192</v>
      </c>
      <c r="I154" s="2">
        <v>30</v>
      </c>
      <c r="J154" s="3">
        <v>276</v>
      </c>
      <c r="K154" s="3">
        <v>12</v>
      </c>
      <c r="L154" s="3">
        <v>3312</v>
      </c>
      <c r="M154" s="1" t="s">
        <v>29</v>
      </c>
      <c r="N154" s="1" t="s">
        <v>29</v>
      </c>
      <c r="O154" s="3">
        <v>0</v>
      </c>
      <c r="P154" s="4" t="s">
        <v>3222</v>
      </c>
      <c r="Q154" s="1" t="b">
        <v>0</v>
      </c>
      <c r="R154" s="2">
        <v>12</v>
      </c>
      <c r="S154" s="3">
        <v>3312</v>
      </c>
      <c r="T154" s="2" t="s">
        <v>29</v>
      </c>
      <c r="U154" s="3">
        <v>0</v>
      </c>
      <c r="V154" s="2" t="s">
        <v>29</v>
      </c>
      <c r="W154" s="3">
        <v>0</v>
      </c>
      <c r="X154" s="2" t="s">
        <v>29</v>
      </c>
      <c r="Y154" s="3">
        <v>0</v>
      </c>
      <c r="Z154" s="1" t="s">
        <v>29</v>
      </c>
      <c r="AA154" s="1" t="b">
        <v>0</v>
      </c>
    </row>
    <row r="155" spans="1:27" outlineLevel="2" x14ac:dyDescent="0.25">
      <c r="A155" s="1" t="b">
        <v>0</v>
      </c>
      <c r="B155" s="1" t="s">
        <v>3266</v>
      </c>
      <c r="C155" s="2">
        <v>1</v>
      </c>
      <c r="D155" s="1" t="s">
        <v>27</v>
      </c>
      <c r="E155" s="2">
        <v>625</v>
      </c>
      <c r="F155" s="1" t="s">
        <v>485</v>
      </c>
      <c r="G155" s="1" t="s">
        <v>486</v>
      </c>
      <c r="H155" s="1" t="s">
        <v>487</v>
      </c>
      <c r="I155" s="2">
        <v>5</v>
      </c>
      <c r="J155" s="3">
        <v>638</v>
      </c>
      <c r="K155" s="3">
        <v>16</v>
      </c>
      <c r="L155" s="3">
        <v>10208</v>
      </c>
      <c r="M155" s="1" t="s">
        <v>29</v>
      </c>
      <c r="N155" s="1" t="s">
        <v>29</v>
      </c>
      <c r="O155" s="3">
        <v>0</v>
      </c>
      <c r="P155" s="4" t="s">
        <v>3222</v>
      </c>
      <c r="Q155" s="1" t="b">
        <v>0</v>
      </c>
      <c r="R155" s="2">
        <v>16</v>
      </c>
      <c r="S155" s="3">
        <v>10208</v>
      </c>
      <c r="T155" s="2" t="s">
        <v>29</v>
      </c>
      <c r="U155" s="3">
        <v>0</v>
      </c>
      <c r="V155" s="2" t="s">
        <v>29</v>
      </c>
      <c r="W155" s="3">
        <v>0</v>
      </c>
      <c r="X155" s="2" t="s">
        <v>29</v>
      </c>
      <c r="Y155" s="3">
        <v>0</v>
      </c>
      <c r="Z155" s="1" t="s">
        <v>29</v>
      </c>
      <c r="AA155" s="1" t="b">
        <v>0</v>
      </c>
    </row>
    <row r="156" spans="1:27" outlineLevel="2" x14ac:dyDescent="0.25">
      <c r="A156" s="1" t="b">
        <v>0</v>
      </c>
      <c r="B156" s="1" t="s">
        <v>3267</v>
      </c>
      <c r="C156" s="2">
        <v>1</v>
      </c>
      <c r="D156" s="1" t="s">
        <v>27</v>
      </c>
      <c r="E156" s="2">
        <v>652</v>
      </c>
      <c r="F156" s="1" t="s">
        <v>3268</v>
      </c>
      <c r="G156" s="1" t="s">
        <v>3268</v>
      </c>
      <c r="H156" s="1" t="s">
        <v>3269</v>
      </c>
      <c r="I156" s="2">
        <v>20</v>
      </c>
      <c r="J156" s="3">
        <v>98</v>
      </c>
      <c r="K156" s="3">
        <v>5</v>
      </c>
      <c r="L156" s="3">
        <v>490</v>
      </c>
      <c r="M156" s="1" t="s">
        <v>29</v>
      </c>
      <c r="N156" s="1" t="s">
        <v>40</v>
      </c>
      <c r="O156" s="3">
        <v>0</v>
      </c>
      <c r="P156" s="4" t="s">
        <v>3222</v>
      </c>
      <c r="Q156" s="1" t="b">
        <v>0</v>
      </c>
      <c r="R156" s="2">
        <v>5</v>
      </c>
      <c r="S156" s="3">
        <v>490</v>
      </c>
      <c r="T156" s="2" t="s">
        <v>29</v>
      </c>
      <c r="U156" s="3">
        <v>0</v>
      </c>
      <c r="V156" s="2" t="s">
        <v>29</v>
      </c>
      <c r="W156" s="3">
        <v>0</v>
      </c>
      <c r="X156" s="2" t="s">
        <v>29</v>
      </c>
      <c r="Y156" s="3">
        <v>0</v>
      </c>
      <c r="Z156" s="1" t="s">
        <v>29</v>
      </c>
      <c r="AA156" s="1" t="b">
        <v>0</v>
      </c>
    </row>
    <row r="157" spans="1:27" outlineLevel="2" x14ac:dyDescent="0.25">
      <c r="L157" s="6">
        <f>SUBTOTAL(9,L111:L156)</f>
        <v>997710.7</v>
      </c>
    </row>
    <row r="158" spans="1:27" outlineLevel="2" x14ac:dyDescent="0.25">
      <c r="A158" s="5" t="s">
        <v>3270</v>
      </c>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1:27" outlineLevel="2" x14ac:dyDescent="0.25">
      <c r="A159" s="1" t="b">
        <v>0</v>
      </c>
      <c r="B159" s="1" t="s">
        <v>3271</v>
      </c>
      <c r="C159" s="2">
        <v>1</v>
      </c>
      <c r="D159" s="1" t="s">
        <v>27</v>
      </c>
      <c r="E159" s="2">
        <v>1</v>
      </c>
      <c r="F159" s="1" t="s">
        <v>506</v>
      </c>
      <c r="G159" s="1" t="s">
        <v>507</v>
      </c>
      <c r="H159" s="1" t="s">
        <v>29</v>
      </c>
      <c r="I159" s="2" t="s">
        <v>29</v>
      </c>
      <c r="J159" s="3">
        <v>570</v>
      </c>
      <c r="K159" s="3">
        <v>600</v>
      </c>
      <c r="L159" s="3">
        <v>342000</v>
      </c>
      <c r="M159" s="1" t="s">
        <v>29</v>
      </c>
      <c r="N159" s="1" t="s">
        <v>30</v>
      </c>
      <c r="O159" s="3">
        <v>0</v>
      </c>
      <c r="P159" s="4" t="s">
        <v>3272</v>
      </c>
      <c r="Q159" s="1" t="b">
        <v>0</v>
      </c>
      <c r="R159" s="2">
        <v>600</v>
      </c>
      <c r="S159" s="3">
        <v>342000</v>
      </c>
      <c r="T159" s="2" t="s">
        <v>29</v>
      </c>
      <c r="U159" s="3">
        <v>0</v>
      </c>
      <c r="V159" s="2" t="s">
        <v>29</v>
      </c>
      <c r="W159" s="3">
        <v>0</v>
      </c>
      <c r="X159" s="2" t="s">
        <v>29</v>
      </c>
      <c r="Y159" s="3">
        <v>0</v>
      </c>
      <c r="Z159" s="1" t="s">
        <v>31</v>
      </c>
      <c r="AA159" s="1" t="b">
        <v>0</v>
      </c>
    </row>
    <row r="160" spans="1:27" outlineLevel="2" x14ac:dyDescent="0.25">
      <c r="A160" s="1" t="b">
        <v>0</v>
      </c>
      <c r="B160" s="1" t="s">
        <v>3273</v>
      </c>
      <c r="C160" s="2">
        <v>1</v>
      </c>
      <c r="D160" s="1" t="s">
        <v>27</v>
      </c>
      <c r="E160" s="2">
        <v>17</v>
      </c>
      <c r="F160" s="1" t="s">
        <v>556</v>
      </c>
      <c r="G160" s="1" t="s">
        <v>556</v>
      </c>
      <c r="H160" s="1" t="s">
        <v>29</v>
      </c>
      <c r="I160" s="2" t="s">
        <v>29</v>
      </c>
      <c r="J160" s="3">
        <v>39.700000000000003</v>
      </c>
      <c r="K160" s="3">
        <v>500</v>
      </c>
      <c r="L160" s="3">
        <v>19850</v>
      </c>
      <c r="M160" s="1" t="s">
        <v>29</v>
      </c>
      <c r="N160" s="1" t="s">
        <v>30</v>
      </c>
      <c r="O160" s="3">
        <v>0</v>
      </c>
      <c r="P160" s="4" t="s">
        <v>3272</v>
      </c>
      <c r="Q160" s="1" t="b">
        <v>0</v>
      </c>
      <c r="R160" s="2">
        <v>500</v>
      </c>
      <c r="S160" s="3">
        <v>19850</v>
      </c>
      <c r="T160" s="2" t="s">
        <v>29</v>
      </c>
      <c r="U160" s="3">
        <v>0</v>
      </c>
      <c r="V160" s="2" t="s">
        <v>29</v>
      </c>
      <c r="W160" s="3">
        <v>0</v>
      </c>
      <c r="X160" s="2" t="s">
        <v>29</v>
      </c>
      <c r="Y160" s="3">
        <v>0</v>
      </c>
      <c r="Z160" s="1" t="s">
        <v>31</v>
      </c>
      <c r="AA160" s="1" t="b">
        <v>0</v>
      </c>
    </row>
    <row r="161" spans="1:27" outlineLevel="2" x14ac:dyDescent="0.25">
      <c r="A161" s="1" t="b">
        <v>0</v>
      </c>
      <c r="B161" s="1" t="s">
        <v>3274</v>
      </c>
      <c r="C161" s="2">
        <v>1</v>
      </c>
      <c r="D161" s="1" t="s">
        <v>27</v>
      </c>
      <c r="E161" s="2">
        <v>19</v>
      </c>
      <c r="F161" s="1" t="s">
        <v>557</v>
      </c>
      <c r="G161" s="1" t="s">
        <v>557</v>
      </c>
      <c r="H161" s="1" t="s">
        <v>29</v>
      </c>
      <c r="I161" s="2" t="s">
        <v>29</v>
      </c>
      <c r="J161" s="3">
        <v>103</v>
      </c>
      <c r="K161" s="3">
        <v>610</v>
      </c>
      <c r="L161" s="3">
        <v>62830</v>
      </c>
      <c r="M161" s="1" t="s">
        <v>29</v>
      </c>
      <c r="N161" s="1" t="s">
        <v>30</v>
      </c>
      <c r="O161" s="3">
        <v>0</v>
      </c>
      <c r="P161" s="4" t="s">
        <v>3272</v>
      </c>
      <c r="Q161" s="1" t="b">
        <v>0</v>
      </c>
      <c r="R161" s="2">
        <v>610</v>
      </c>
      <c r="S161" s="3">
        <v>62830</v>
      </c>
      <c r="T161" s="2" t="s">
        <v>29</v>
      </c>
      <c r="U161" s="3">
        <v>0</v>
      </c>
      <c r="V161" s="2" t="s">
        <v>29</v>
      </c>
      <c r="W161" s="3">
        <v>0</v>
      </c>
      <c r="X161" s="2" t="s">
        <v>29</v>
      </c>
      <c r="Y161" s="3">
        <v>0</v>
      </c>
      <c r="Z161" s="1" t="s">
        <v>31</v>
      </c>
      <c r="AA161" s="1" t="b">
        <v>0</v>
      </c>
    </row>
    <row r="162" spans="1:27" outlineLevel="2" x14ac:dyDescent="0.25">
      <c r="A162" s="1" t="b">
        <v>0</v>
      </c>
      <c r="B162" s="1" t="s">
        <v>3275</v>
      </c>
      <c r="C162" s="2">
        <v>1</v>
      </c>
      <c r="D162" s="1" t="s">
        <v>27</v>
      </c>
      <c r="E162" s="2">
        <v>33</v>
      </c>
      <c r="F162" s="1" t="s">
        <v>511</v>
      </c>
      <c r="G162" s="1" t="s">
        <v>511</v>
      </c>
      <c r="H162" s="1" t="s">
        <v>29</v>
      </c>
      <c r="I162" s="2" t="s">
        <v>29</v>
      </c>
      <c r="J162" s="3">
        <v>110</v>
      </c>
      <c r="K162" s="3">
        <v>1200</v>
      </c>
      <c r="L162" s="3">
        <v>132000</v>
      </c>
      <c r="M162" s="1" t="s">
        <v>29</v>
      </c>
      <c r="N162" s="1" t="s">
        <v>30</v>
      </c>
      <c r="O162" s="3">
        <v>0</v>
      </c>
      <c r="P162" s="4" t="s">
        <v>3272</v>
      </c>
      <c r="Q162" s="1" t="b">
        <v>0</v>
      </c>
      <c r="R162" s="2">
        <v>1200</v>
      </c>
      <c r="S162" s="3">
        <v>132000</v>
      </c>
      <c r="T162" s="2" t="s">
        <v>29</v>
      </c>
      <c r="U162" s="3">
        <v>0</v>
      </c>
      <c r="V162" s="2" t="s">
        <v>29</v>
      </c>
      <c r="W162" s="3">
        <v>0</v>
      </c>
      <c r="X162" s="2" t="s">
        <v>29</v>
      </c>
      <c r="Y162" s="3">
        <v>0</v>
      </c>
      <c r="Z162" s="1" t="s">
        <v>31</v>
      </c>
      <c r="AA162" s="1" t="b">
        <v>0</v>
      </c>
    </row>
    <row r="163" spans="1:27" outlineLevel="2" x14ac:dyDescent="0.25">
      <c r="A163" s="1" t="b">
        <v>0</v>
      </c>
      <c r="B163" s="1" t="s">
        <v>3276</v>
      </c>
      <c r="C163" s="2">
        <v>1</v>
      </c>
      <c r="D163" s="1" t="s">
        <v>27</v>
      </c>
      <c r="E163" s="2">
        <v>39</v>
      </c>
      <c r="F163" s="1" t="s">
        <v>513</v>
      </c>
      <c r="G163" s="1" t="s">
        <v>514</v>
      </c>
      <c r="H163" s="1" t="s">
        <v>29</v>
      </c>
      <c r="I163" s="2" t="s">
        <v>29</v>
      </c>
      <c r="J163" s="3">
        <v>406</v>
      </c>
      <c r="K163" s="3">
        <v>1600</v>
      </c>
      <c r="L163" s="3">
        <v>649600</v>
      </c>
      <c r="M163" s="1" t="s">
        <v>29</v>
      </c>
      <c r="N163" s="1" t="s">
        <v>30</v>
      </c>
      <c r="O163" s="3">
        <v>0</v>
      </c>
      <c r="P163" s="4" t="s">
        <v>3272</v>
      </c>
      <c r="Q163" s="1" t="b">
        <v>0</v>
      </c>
      <c r="R163" s="2">
        <v>1600</v>
      </c>
      <c r="S163" s="3">
        <v>649600</v>
      </c>
      <c r="T163" s="2" t="s">
        <v>29</v>
      </c>
      <c r="U163" s="3">
        <v>0</v>
      </c>
      <c r="V163" s="2" t="s">
        <v>29</v>
      </c>
      <c r="W163" s="3">
        <v>0</v>
      </c>
      <c r="X163" s="2" t="s">
        <v>29</v>
      </c>
      <c r="Y163" s="3">
        <v>0</v>
      </c>
      <c r="Z163" s="1" t="s">
        <v>31</v>
      </c>
      <c r="AA163" s="1" t="b">
        <v>0</v>
      </c>
    </row>
    <row r="164" spans="1:27" outlineLevel="2" x14ac:dyDescent="0.25">
      <c r="A164" s="1" t="b">
        <v>0</v>
      </c>
      <c r="B164" s="1" t="s">
        <v>3277</v>
      </c>
      <c r="C164" s="2">
        <v>1</v>
      </c>
      <c r="D164" s="1" t="s">
        <v>27</v>
      </c>
      <c r="E164" s="2">
        <v>49</v>
      </c>
      <c r="F164" s="1" t="s">
        <v>558</v>
      </c>
      <c r="G164" s="1" t="s">
        <v>558</v>
      </c>
      <c r="H164" s="1" t="s">
        <v>29</v>
      </c>
      <c r="I164" s="2" t="s">
        <v>29</v>
      </c>
      <c r="J164" s="3">
        <v>26.5</v>
      </c>
      <c r="K164" s="3">
        <v>3000</v>
      </c>
      <c r="L164" s="3">
        <v>79500</v>
      </c>
      <c r="M164" s="1" t="s">
        <v>29</v>
      </c>
      <c r="N164" s="1" t="s">
        <v>30</v>
      </c>
      <c r="O164" s="3">
        <v>0</v>
      </c>
      <c r="P164" s="4" t="s">
        <v>3272</v>
      </c>
      <c r="Q164" s="1" t="b">
        <v>0</v>
      </c>
      <c r="R164" s="2">
        <v>3000</v>
      </c>
      <c r="S164" s="3">
        <v>79500</v>
      </c>
      <c r="T164" s="2" t="s">
        <v>29</v>
      </c>
      <c r="U164" s="3">
        <v>0</v>
      </c>
      <c r="V164" s="2" t="s">
        <v>29</v>
      </c>
      <c r="W164" s="3">
        <v>0</v>
      </c>
      <c r="X164" s="2" t="s">
        <v>29</v>
      </c>
      <c r="Y164" s="3">
        <v>0</v>
      </c>
      <c r="Z164" s="1" t="s">
        <v>31</v>
      </c>
      <c r="AA164" s="1" t="b">
        <v>0</v>
      </c>
    </row>
    <row r="165" spans="1:27" outlineLevel="1" x14ac:dyDescent="0.25">
      <c r="A165" s="1" t="b">
        <v>0</v>
      </c>
      <c r="B165" s="1" t="s">
        <v>3278</v>
      </c>
      <c r="C165" s="2">
        <v>1</v>
      </c>
      <c r="D165" s="1" t="s">
        <v>27</v>
      </c>
      <c r="E165" s="2">
        <v>91</v>
      </c>
      <c r="F165" s="1" t="s">
        <v>708</v>
      </c>
      <c r="G165" s="1" t="s">
        <v>708</v>
      </c>
      <c r="H165" s="1" t="s">
        <v>29</v>
      </c>
      <c r="I165" s="2" t="s">
        <v>29</v>
      </c>
      <c r="J165" s="3">
        <v>98.5</v>
      </c>
      <c r="K165" s="3">
        <v>105</v>
      </c>
      <c r="L165" s="3">
        <v>10342.5</v>
      </c>
      <c r="M165" s="1" t="s">
        <v>29</v>
      </c>
      <c r="N165" s="1" t="s">
        <v>30</v>
      </c>
      <c r="O165" s="3">
        <v>0</v>
      </c>
      <c r="P165" s="4" t="s">
        <v>3272</v>
      </c>
      <c r="Q165" s="1" t="b">
        <v>0</v>
      </c>
      <c r="R165" s="2">
        <v>105</v>
      </c>
      <c r="S165" s="3">
        <v>10342.5</v>
      </c>
      <c r="T165" s="2" t="s">
        <v>29</v>
      </c>
      <c r="U165" s="3">
        <v>0</v>
      </c>
      <c r="V165" s="2" t="s">
        <v>29</v>
      </c>
      <c r="W165" s="3">
        <v>0</v>
      </c>
      <c r="X165" s="2" t="s">
        <v>29</v>
      </c>
      <c r="Y165" s="3">
        <v>0</v>
      </c>
      <c r="Z165" s="1" t="s">
        <v>31</v>
      </c>
      <c r="AA165" s="1" t="b">
        <v>0</v>
      </c>
    </row>
    <row r="166" spans="1:27" outlineLevel="2" x14ac:dyDescent="0.25">
      <c r="A166" s="1" t="b">
        <v>0</v>
      </c>
      <c r="B166" s="1" t="s">
        <v>3279</v>
      </c>
      <c r="C166" s="2">
        <v>1</v>
      </c>
      <c r="D166" s="1" t="s">
        <v>27</v>
      </c>
      <c r="E166" s="2">
        <v>134</v>
      </c>
      <c r="F166" s="1" t="s">
        <v>711</v>
      </c>
      <c r="G166" s="1" t="s">
        <v>712</v>
      </c>
      <c r="H166" s="1" t="s">
        <v>29</v>
      </c>
      <c r="I166" s="2" t="s">
        <v>29</v>
      </c>
      <c r="J166" s="3">
        <v>336</v>
      </c>
      <c r="K166" s="3">
        <v>335</v>
      </c>
      <c r="L166" s="3">
        <v>112560</v>
      </c>
      <c r="M166" s="1" t="s">
        <v>29</v>
      </c>
      <c r="N166" s="1" t="s">
        <v>30</v>
      </c>
      <c r="O166" s="3">
        <v>0</v>
      </c>
      <c r="P166" s="4" t="s">
        <v>3272</v>
      </c>
      <c r="Q166" s="1" t="b">
        <v>0</v>
      </c>
      <c r="R166" s="2">
        <v>335</v>
      </c>
      <c r="S166" s="3">
        <v>112560</v>
      </c>
      <c r="T166" s="2" t="s">
        <v>29</v>
      </c>
      <c r="U166" s="3">
        <v>0</v>
      </c>
      <c r="V166" s="2" t="s">
        <v>29</v>
      </c>
      <c r="W166" s="3">
        <v>0</v>
      </c>
      <c r="X166" s="2" t="s">
        <v>29</v>
      </c>
      <c r="Y166" s="3">
        <v>0</v>
      </c>
      <c r="Z166" s="1" t="s">
        <v>31</v>
      </c>
      <c r="AA166" s="1" t="b">
        <v>0</v>
      </c>
    </row>
    <row r="167" spans="1:27" outlineLevel="2" x14ac:dyDescent="0.25">
      <c r="A167" s="1" t="b">
        <v>0</v>
      </c>
      <c r="B167" s="1" t="s">
        <v>3280</v>
      </c>
      <c r="C167" s="2">
        <v>1</v>
      </c>
      <c r="D167" s="1" t="s">
        <v>27</v>
      </c>
      <c r="E167" s="2">
        <v>142</v>
      </c>
      <c r="F167" s="1" t="s">
        <v>559</v>
      </c>
      <c r="G167" s="1" t="s">
        <v>560</v>
      </c>
      <c r="H167" s="1" t="s">
        <v>29</v>
      </c>
      <c r="I167" s="2" t="s">
        <v>29</v>
      </c>
      <c r="J167" s="3">
        <v>1163</v>
      </c>
      <c r="K167" s="3">
        <v>100</v>
      </c>
      <c r="L167" s="3">
        <v>116300</v>
      </c>
      <c r="M167" s="1" t="s">
        <v>29</v>
      </c>
      <c r="N167" s="1" t="s">
        <v>30</v>
      </c>
      <c r="O167" s="3">
        <v>0</v>
      </c>
      <c r="P167" s="4" t="s">
        <v>3272</v>
      </c>
      <c r="Q167" s="1" t="b">
        <v>0</v>
      </c>
      <c r="R167" s="2">
        <v>100</v>
      </c>
      <c r="S167" s="3">
        <v>116300</v>
      </c>
      <c r="T167" s="2" t="s">
        <v>29</v>
      </c>
      <c r="U167" s="3">
        <v>0</v>
      </c>
      <c r="V167" s="2" t="s">
        <v>29</v>
      </c>
      <c r="W167" s="3">
        <v>0</v>
      </c>
      <c r="X167" s="2" t="s">
        <v>29</v>
      </c>
      <c r="Y167" s="3">
        <v>0</v>
      </c>
      <c r="Z167" s="1" t="s">
        <v>31</v>
      </c>
      <c r="AA167" s="1" t="b">
        <v>0</v>
      </c>
    </row>
    <row r="168" spans="1:27" outlineLevel="2" x14ac:dyDescent="0.25">
      <c r="A168" s="1" t="b">
        <v>0</v>
      </c>
      <c r="B168" s="1" t="s">
        <v>3281</v>
      </c>
      <c r="C168" s="2">
        <v>1</v>
      </c>
      <c r="D168" s="1" t="s">
        <v>27</v>
      </c>
      <c r="E168" s="2">
        <v>169</v>
      </c>
      <c r="F168" s="1" t="s">
        <v>715</v>
      </c>
      <c r="G168" s="1" t="s">
        <v>716</v>
      </c>
      <c r="H168" s="1" t="s">
        <v>29</v>
      </c>
      <c r="I168" s="2" t="s">
        <v>29</v>
      </c>
      <c r="J168" s="3">
        <v>69.5</v>
      </c>
      <c r="K168" s="3">
        <v>80</v>
      </c>
      <c r="L168" s="3">
        <v>5560</v>
      </c>
      <c r="M168" s="1" t="s">
        <v>29</v>
      </c>
      <c r="N168" s="1" t="s">
        <v>30</v>
      </c>
      <c r="O168" s="3">
        <v>0</v>
      </c>
      <c r="P168" s="4" t="s">
        <v>3272</v>
      </c>
      <c r="Q168" s="1" t="b">
        <v>0</v>
      </c>
      <c r="R168" s="2">
        <v>80</v>
      </c>
      <c r="S168" s="3">
        <v>5560</v>
      </c>
      <c r="T168" s="2" t="s">
        <v>29</v>
      </c>
      <c r="U168" s="3">
        <v>0</v>
      </c>
      <c r="V168" s="2" t="s">
        <v>29</v>
      </c>
      <c r="W168" s="3">
        <v>0</v>
      </c>
      <c r="X168" s="2" t="s">
        <v>29</v>
      </c>
      <c r="Y168" s="3">
        <v>0</v>
      </c>
      <c r="Z168" s="1" t="s">
        <v>31</v>
      </c>
      <c r="AA168" s="1" t="b">
        <v>0</v>
      </c>
    </row>
    <row r="169" spans="1:27" outlineLevel="2" x14ac:dyDescent="0.25">
      <c r="A169" s="1" t="b">
        <v>0</v>
      </c>
      <c r="B169" s="1" t="s">
        <v>3282</v>
      </c>
      <c r="C169" s="2">
        <v>1</v>
      </c>
      <c r="D169" s="1" t="s">
        <v>27</v>
      </c>
      <c r="E169" s="2">
        <v>173</v>
      </c>
      <c r="F169" s="1" t="s">
        <v>561</v>
      </c>
      <c r="G169" s="1" t="s">
        <v>562</v>
      </c>
      <c r="H169" s="1" t="s">
        <v>29</v>
      </c>
      <c r="I169" s="2" t="s">
        <v>29</v>
      </c>
      <c r="J169" s="3">
        <v>383</v>
      </c>
      <c r="K169" s="3">
        <v>50</v>
      </c>
      <c r="L169" s="3">
        <v>19150</v>
      </c>
      <c r="M169" s="1" t="s">
        <v>29</v>
      </c>
      <c r="N169" s="1" t="s">
        <v>30</v>
      </c>
      <c r="O169" s="3">
        <v>0</v>
      </c>
      <c r="P169" s="4" t="s">
        <v>3272</v>
      </c>
      <c r="Q169" s="1" t="b">
        <v>0</v>
      </c>
      <c r="R169" s="2">
        <v>50</v>
      </c>
      <c r="S169" s="3">
        <v>19150</v>
      </c>
      <c r="T169" s="2" t="s">
        <v>29</v>
      </c>
      <c r="U169" s="3">
        <v>0</v>
      </c>
      <c r="V169" s="2" t="s">
        <v>29</v>
      </c>
      <c r="W169" s="3">
        <v>0</v>
      </c>
      <c r="X169" s="2" t="s">
        <v>29</v>
      </c>
      <c r="Y169" s="3">
        <v>0</v>
      </c>
      <c r="Z169" s="1" t="s">
        <v>31</v>
      </c>
      <c r="AA169" s="1" t="b">
        <v>0</v>
      </c>
    </row>
    <row r="170" spans="1:27" outlineLevel="2" x14ac:dyDescent="0.25">
      <c r="A170" s="1" t="b">
        <v>0</v>
      </c>
      <c r="B170" s="1" t="s">
        <v>3283</v>
      </c>
      <c r="C170" s="2">
        <v>1</v>
      </c>
      <c r="D170" s="1" t="s">
        <v>27</v>
      </c>
      <c r="E170" s="2">
        <v>177</v>
      </c>
      <c r="F170" s="1" t="s">
        <v>563</v>
      </c>
      <c r="G170" s="1" t="s">
        <v>564</v>
      </c>
      <c r="H170" s="1" t="s">
        <v>29</v>
      </c>
      <c r="I170" s="2" t="s">
        <v>29</v>
      </c>
      <c r="J170" s="3">
        <v>1300</v>
      </c>
      <c r="K170" s="3">
        <v>70</v>
      </c>
      <c r="L170" s="3">
        <v>91000</v>
      </c>
      <c r="M170" s="1" t="s">
        <v>29</v>
      </c>
      <c r="N170" s="1" t="s">
        <v>30</v>
      </c>
      <c r="O170" s="3">
        <v>0</v>
      </c>
      <c r="P170" s="4" t="s">
        <v>3272</v>
      </c>
      <c r="Q170" s="1" t="b">
        <v>0</v>
      </c>
      <c r="R170" s="2">
        <v>70</v>
      </c>
      <c r="S170" s="3">
        <v>91000</v>
      </c>
      <c r="T170" s="2" t="s">
        <v>29</v>
      </c>
      <c r="U170" s="3">
        <v>0</v>
      </c>
      <c r="V170" s="2" t="s">
        <v>29</v>
      </c>
      <c r="W170" s="3">
        <v>0</v>
      </c>
      <c r="X170" s="2" t="s">
        <v>29</v>
      </c>
      <c r="Y170" s="3">
        <v>0</v>
      </c>
      <c r="Z170" s="1" t="s">
        <v>31</v>
      </c>
      <c r="AA170" s="1" t="b">
        <v>0</v>
      </c>
    </row>
    <row r="171" spans="1:27" outlineLevel="2" x14ac:dyDescent="0.25">
      <c r="A171" s="1" t="b">
        <v>0</v>
      </c>
      <c r="B171" s="1" t="s">
        <v>3284</v>
      </c>
      <c r="C171" s="2">
        <v>1</v>
      </c>
      <c r="D171" s="1" t="s">
        <v>27</v>
      </c>
      <c r="E171" s="2">
        <v>195</v>
      </c>
      <c r="F171" s="1" t="s">
        <v>565</v>
      </c>
      <c r="G171" s="1" t="s">
        <v>566</v>
      </c>
      <c r="H171" s="1" t="s">
        <v>29</v>
      </c>
      <c r="I171" s="2" t="s">
        <v>29</v>
      </c>
      <c r="J171" s="3">
        <v>530</v>
      </c>
      <c r="K171" s="3">
        <v>50</v>
      </c>
      <c r="L171" s="3">
        <v>26500</v>
      </c>
      <c r="M171" s="1" t="s">
        <v>29</v>
      </c>
      <c r="N171" s="1" t="s">
        <v>30</v>
      </c>
      <c r="O171" s="3">
        <v>0</v>
      </c>
      <c r="P171" s="4" t="s">
        <v>3272</v>
      </c>
      <c r="Q171" s="1" t="b">
        <v>0</v>
      </c>
      <c r="R171" s="2">
        <v>50</v>
      </c>
      <c r="S171" s="3">
        <v>26500</v>
      </c>
      <c r="T171" s="2" t="s">
        <v>29</v>
      </c>
      <c r="U171" s="3">
        <v>0</v>
      </c>
      <c r="V171" s="2" t="s">
        <v>29</v>
      </c>
      <c r="W171" s="3">
        <v>0</v>
      </c>
      <c r="X171" s="2" t="s">
        <v>29</v>
      </c>
      <c r="Y171" s="3">
        <v>0</v>
      </c>
      <c r="Z171" s="1" t="s">
        <v>31</v>
      </c>
      <c r="AA171" s="1" t="b">
        <v>0</v>
      </c>
    </row>
    <row r="172" spans="1:27" outlineLevel="2" x14ac:dyDescent="0.25">
      <c r="A172" s="1" t="b">
        <v>0</v>
      </c>
      <c r="B172" s="1" t="s">
        <v>3285</v>
      </c>
      <c r="C172" s="2">
        <v>1</v>
      </c>
      <c r="D172" s="1" t="s">
        <v>27</v>
      </c>
      <c r="E172" s="2">
        <v>197</v>
      </c>
      <c r="F172" s="1" t="s">
        <v>567</v>
      </c>
      <c r="G172" s="1" t="s">
        <v>567</v>
      </c>
      <c r="H172" s="1" t="s">
        <v>29</v>
      </c>
      <c r="I172" s="2" t="s">
        <v>29</v>
      </c>
      <c r="J172" s="3">
        <v>136</v>
      </c>
      <c r="K172" s="3">
        <v>120</v>
      </c>
      <c r="L172" s="3">
        <v>16320</v>
      </c>
      <c r="M172" s="1" t="s">
        <v>29</v>
      </c>
      <c r="N172" s="1" t="s">
        <v>30</v>
      </c>
      <c r="O172" s="3">
        <v>0</v>
      </c>
      <c r="P172" s="4" t="s">
        <v>3272</v>
      </c>
      <c r="Q172" s="1" t="b">
        <v>0</v>
      </c>
      <c r="R172" s="2">
        <v>120</v>
      </c>
      <c r="S172" s="3">
        <v>16320</v>
      </c>
      <c r="T172" s="2" t="s">
        <v>29</v>
      </c>
      <c r="U172" s="3">
        <v>0</v>
      </c>
      <c r="V172" s="2" t="s">
        <v>29</v>
      </c>
      <c r="W172" s="3">
        <v>0</v>
      </c>
      <c r="X172" s="2" t="s">
        <v>29</v>
      </c>
      <c r="Y172" s="3">
        <v>0</v>
      </c>
      <c r="Z172" s="1" t="s">
        <v>31</v>
      </c>
      <c r="AA172" s="1" t="b">
        <v>0</v>
      </c>
    </row>
    <row r="173" spans="1:27" outlineLevel="2" x14ac:dyDescent="0.25">
      <c r="A173" s="1" t="b">
        <v>0</v>
      </c>
      <c r="B173" s="1" t="s">
        <v>3286</v>
      </c>
      <c r="C173" s="2">
        <v>1</v>
      </c>
      <c r="D173" s="1" t="s">
        <v>27</v>
      </c>
      <c r="E173" s="2">
        <v>213</v>
      </c>
      <c r="F173" s="1" t="s">
        <v>568</v>
      </c>
      <c r="G173" s="1" t="s">
        <v>569</v>
      </c>
      <c r="H173" s="1" t="s">
        <v>29</v>
      </c>
      <c r="I173" s="2" t="s">
        <v>29</v>
      </c>
      <c r="J173" s="3">
        <v>84.5</v>
      </c>
      <c r="K173" s="3">
        <v>260</v>
      </c>
      <c r="L173" s="3">
        <v>21970</v>
      </c>
      <c r="M173" s="1" t="s">
        <v>29</v>
      </c>
      <c r="N173" s="1" t="s">
        <v>30</v>
      </c>
      <c r="O173" s="3">
        <v>0</v>
      </c>
      <c r="P173" s="4" t="s">
        <v>3272</v>
      </c>
      <c r="Q173" s="1" t="b">
        <v>0</v>
      </c>
      <c r="R173" s="2">
        <v>260</v>
      </c>
      <c r="S173" s="3">
        <v>21970</v>
      </c>
      <c r="T173" s="2" t="s">
        <v>29</v>
      </c>
      <c r="U173" s="3">
        <v>0</v>
      </c>
      <c r="V173" s="2" t="s">
        <v>29</v>
      </c>
      <c r="W173" s="3">
        <v>0</v>
      </c>
      <c r="X173" s="2" t="s">
        <v>29</v>
      </c>
      <c r="Y173" s="3">
        <v>0</v>
      </c>
      <c r="Z173" s="1" t="s">
        <v>31</v>
      </c>
      <c r="AA173" s="1" t="b">
        <v>0</v>
      </c>
    </row>
    <row r="174" spans="1:27" outlineLevel="2" x14ac:dyDescent="0.25">
      <c r="A174" s="1" t="b">
        <v>0</v>
      </c>
      <c r="B174" s="1" t="s">
        <v>3287</v>
      </c>
      <c r="C174" s="2">
        <v>1</v>
      </c>
      <c r="D174" s="1" t="s">
        <v>27</v>
      </c>
      <c r="E174" s="2">
        <v>223</v>
      </c>
      <c r="F174" s="1" t="s">
        <v>572</v>
      </c>
      <c r="G174" s="1" t="s">
        <v>572</v>
      </c>
      <c r="H174" s="1" t="s">
        <v>29</v>
      </c>
      <c r="I174" s="2" t="s">
        <v>29</v>
      </c>
      <c r="J174" s="3">
        <v>938.7</v>
      </c>
      <c r="K174" s="3">
        <v>230</v>
      </c>
      <c r="L174" s="3">
        <v>215901</v>
      </c>
      <c r="M174" s="1" t="s">
        <v>29</v>
      </c>
      <c r="N174" s="1" t="s">
        <v>30</v>
      </c>
      <c r="O174" s="3">
        <v>0</v>
      </c>
      <c r="P174" s="4" t="s">
        <v>3272</v>
      </c>
      <c r="Q174" s="1" t="b">
        <v>0</v>
      </c>
      <c r="R174" s="2">
        <v>230</v>
      </c>
      <c r="S174" s="3">
        <v>215901</v>
      </c>
      <c r="T174" s="2" t="s">
        <v>29</v>
      </c>
      <c r="U174" s="3">
        <v>0</v>
      </c>
      <c r="V174" s="2" t="s">
        <v>29</v>
      </c>
      <c r="W174" s="3">
        <v>0</v>
      </c>
      <c r="X174" s="2" t="s">
        <v>29</v>
      </c>
      <c r="Y174" s="3">
        <v>0</v>
      </c>
      <c r="Z174" s="1" t="s">
        <v>31</v>
      </c>
      <c r="AA174" s="1" t="b">
        <v>0</v>
      </c>
    </row>
    <row r="175" spans="1:27" outlineLevel="1" x14ac:dyDescent="0.25">
      <c r="A175" s="1" t="b">
        <v>0</v>
      </c>
      <c r="B175" s="1" t="s">
        <v>3288</v>
      </c>
      <c r="C175" s="2">
        <v>1</v>
      </c>
      <c r="D175" s="1" t="s">
        <v>27</v>
      </c>
      <c r="E175" s="2">
        <v>231</v>
      </c>
      <c r="F175" s="1" t="s">
        <v>573</v>
      </c>
      <c r="G175" s="1" t="s">
        <v>574</v>
      </c>
      <c r="H175" s="1" t="s">
        <v>29</v>
      </c>
      <c r="I175" s="2" t="s">
        <v>29</v>
      </c>
      <c r="J175" s="3">
        <v>2012</v>
      </c>
      <c r="K175" s="3">
        <v>170</v>
      </c>
      <c r="L175" s="3">
        <v>342040</v>
      </c>
      <c r="M175" s="1" t="s">
        <v>29</v>
      </c>
      <c r="N175" s="1" t="s">
        <v>30</v>
      </c>
      <c r="O175" s="3">
        <v>0</v>
      </c>
      <c r="P175" s="4" t="s">
        <v>3272</v>
      </c>
      <c r="Q175" s="1" t="b">
        <v>0</v>
      </c>
      <c r="R175" s="2">
        <v>170</v>
      </c>
      <c r="S175" s="3">
        <v>342040</v>
      </c>
      <c r="T175" s="2" t="s">
        <v>29</v>
      </c>
      <c r="U175" s="3">
        <v>0</v>
      </c>
      <c r="V175" s="2" t="s">
        <v>29</v>
      </c>
      <c r="W175" s="3">
        <v>0</v>
      </c>
      <c r="X175" s="2" t="s">
        <v>29</v>
      </c>
      <c r="Y175" s="3">
        <v>0</v>
      </c>
      <c r="Z175" s="1" t="s">
        <v>31</v>
      </c>
      <c r="AA175" s="1" t="b">
        <v>0</v>
      </c>
    </row>
    <row r="176" spans="1:27" outlineLevel="2" x14ac:dyDescent="0.25">
      <c r="A176" s="1" t="b">
        <v>0</v>
      </c>
      <c r="B176" s="1" t="s">
        <v>3289</v>
      </c>
      <c r="C176" s="2">
        <v>1</v>
      </c>
      <c r="D176" s="1" t="s">
        <v>27</v>
      </c>
      <c r="E176" s="2">
        <v>245</v>
      </c>
      <c r="F176" s="1" t="s">
        <v>575</v>
      </c>
      <c r="G176" s="1" t="s">
        <v>575</v>
      </c>
      <c r="H176" s="1" t="s">
        <v>575</v>
      </c>
      <c r="I176" s="2" t="s">
        <v>29</v>
      </c>
      <c r="J176" s="3">
        <v>45</v>
      </c>
      <c r="K176" s="3">
        <v>42</v>
      </c>
      <c r="L176" s="3">
        <v>1890</v>
      </c>
      <c r="M176" s="1" t="s">
        <v>29</v>
      </c>
      <c r="N176" s="1" t="s">
        <v>40</v>
      </c>
      <c r="O176" s="3">
        <v>0</v>
      </c>
      <c r="P176" s="4" t="s">
        <v>3272</v>
      </c>
      <c r="Q176" s="1" t="b">
        <v>0</v>
      </c>
      <c r="R176" s="2">
        <v>42</v>
      </c>
      <c r="S176" s="3">
        <v>1890</v>
      </c>
      <c r="T176" s="2" t="s">
        <v>29</v>
      </c>
      <c r="U176" s="3">
        <v>0</v>
      </c>
      <c r="V176" s="2" t="s">
        <v>29</v>
      </c>
      <c r="W176" s="3">
        <v>0</v>
      </c>
      <c r="X176" s="2" t="s">
        <v>29</v>
      </c>
      <c r="Y176" s="3">
        <v>0</v>
      </c>
      <c r="Z176" s="1" t="s">
        <v>31</v>
      </c>
      <c r="AA176" s="1" t="b">
        <v>0</v>
      </c>
    </row>
    <row r="177" spans="1:27" outlineLevel="2" x14ac:dyDescent="0.25">
      <c r="A177" s="1" t="b">
        <v>0</v>
      </c>
      <c r="B177" s="1" t="s">
        <v>3290</v>
      </c>
      <c r="C177" s="2">
        <v>1</v>
      </c>
      <c r="D177" s="1" t="s">
        <v>27</v>
      </c>
      <c r="E177" s="2">
        <v>250</v>
      </c>
      <c r="F177" s="1" t="s">
        <v>576</v>
      </c>
      <c r="G177" s="1" t="s">
        <v>577</v>
      </c>
      <c r="H177" s="1" t="s">
        <v>29</v>
      </c>
      <c r="I177" s="2" t="s">
        <v>29</v>
      </c>
      <c r="J177" s="3">
        <v>20</v>
      </c>
      <c r="K177" s="3">
        <v>6</v>
      </c>
      <c r="L177" s="3">
        <v>120</v>
      </c>
      <c r="M177" s="1" t="s">
        <v>29</v>
      </c>
      <c r="N177" s="1" t="s">
        <v>40</v>
      </c>
      <c r="O177" s="3">
        <v>0</v>
      </c>
      <c r="P177" s="4" t="s">
        <v>3272</v>
      </c>
      <c r="Q177" s="1" t="b">
        <v>0</v>
      </c>
      <c r="R177" s="2">
        <v>6</v>
      </c>
      <c r="S177" s="3">
        <v>120</v>
      </c>
      <c r="T177" s="2" t="s">
        <v>29</v>
      </c>
      <c r="U177" s="3">
        <v>0</v>
      </c>
      <c r="V177" s="2" t="s">
        <v>29</v>
      </c>
      <c r="W177" s="3">
        <v>0</v>
      </c>
      <c r="X177" s="2" t="s">
        <v>29</v>
      </c>
      <c r="Y177" s="3">
        <v>0</v>
      </c>
      <c r="Z177" s="1" t="s">
        <v>31</v>
      </c>
      <c r="AA177" s="1" t="b">
        <v>0</v>
      </c>
    </row>
    <row r="178" spans="1:27" outlineLevel="2" x14ac:dyDescent="0.25">
      <c r="A178" s="1" t="b">
        <v>0</v>
      </c>
      <c r="B178" s="1" t="s">
        <v>3291</v>
      </c>
      <c r="C178" s="2">
        <v>1</v>
      </c>
      <c r="D178" s="1" t="s">
        <v>27</v>
      </c>
      <c r="E178" s="2">
        <v>333</v>
      </c>
      <c r="F178" s="1" t="s">
        <v>581</v>
      </c>
      <c r="G178" s="1" t="s">
        <v>581</v>
      </c>
      <c r="H178" s="1" t="s">
        <v>581</v>
      </c>
      <c r="I178" s="2" t="s">
        <v>29</v>
      </c>
      <c r="J178" s="3">
        <v>392</v>
      </c>
      <c r="K178" s="3">
        <v>23</v>
      </c>
      <c r="L178" s="3">
        <v>9016</v>
      </c>
      <c r="M178" s="1" t="s">
        <v>29</v>
      </c>
      <c r="N178" s="1" t="s">
        <v>30</v>
      </c>
      <c r="O178" s="3">
        <v>0</v>
      </c>
      <c r="P178" s="4" t="s">
        <v>3272</v>
      </c>
      <c r="Q178" s="1" t="b">
        <v>0</v>
      </c>
      <c r="R178" s="2">
        <v>23</v>
      </c>
      <c r="S178" s="3">
        <v>9016</v>
      </c>
      <c r="T178" s="2" t="s">
        <v>29</v>
      </c>
      <c r="U178" s="3">
        <v>0</v>
      </c>
      <c r="V178" s="2" t="s">
        <v>29</v>
      </c>
      <c r="W178" s="3">
        <v>0</v>
      </c>
      <c r="X178" s="2" t="s">
        <v>29</v>
      </c>
      <c r="Y178" s="3">
        <v>0</v>
      </c>
      <c r="Z178" s="1" t="s">
        <v>31</v>
      </c>
      <c r="AA178" s="1" t="b">
        <v>0</v>
      </c>
    </row>
    <row r="179" spans="1:27" outlineLevel="2" x14ac:dyDescent="0.25">
      <c r="A179" s="1" t="b">
        <v>0</v>
      </c>
      <c r="B179" s="1" t="s">
        <v>3292</v>
      </c>
      <c r="C179" s="2">
        <v>1</v>
      </c>
      <c r="D179" s="1" t="s">
        <v>27</v>
      </c>
      <c r="E179" s="2">
        <v>346</v>
      </c>
      <c r="F179" s="1" t="s">
        <v>582</v>
      </c>
      <c r="G179" s="1" t="s">
        <v>583</v>
      </c>
      <c r="H179" s="1" t="s">
        <v>583</v>
      </c>
      <c r="I179" s="2" t="s">
        <v>29</v>
      </c>
      <c r="J179" s="3">
        <v>335</v>
      </c>
      <c r="K179" s="3">
        <v>34</v>
      </c>
      <c r="L179" s="3">
        <v>11390</v>
      </c>
      <c r="M179" s="1" t="s">
        <v>29</v>
      </c>
      <c r="N179" s="1" t="s">
        <v>30</v>
      </c>
      <c r="O179" s="3">
        <v>0</v>
      </c>
      <c r="P179" s="4" t="s">
        <v>3272</v>
      </c>
      <c r="Q179" s="1" t="b">
        <v>0</v>
      </c>
      <c r="R179" s="2">
        <v>34</v>
      </c>
      <c r="S179" s="3">
        <v>11390</v>
      </c>
      <c r="T179" s="2" t="s">
        <v>29</v>
      </c>
      <c r="U179" s="3">
        <v>0</v>
      </c>
      <c r="V179" s="2" t="s">
        <v>29</v>
      </c>
      <c r="W179" s="3">
        <v>0</v>
      </c>
      <c r="X179" s="2" t="s">
        <v>29</v>
      </c>
      <c r="Y179" s="3">
        <v>0</v>
      </c>
      <c r="Z179" s="1" t="s">
        <v>31</v>
      </c>
      <c r="AA179" s="1" t="b">
        <v>0</v>
      </c>
    </row>
    <row r="180" spans="1:27" outlineLevel="2" x14ac:dyDescent="0.25">
      <c r="A180" s="1" t="b">
        <v>0</v>
      </c>
      <c r="B180" s="1" t="s">
        <v>3293</v>
      </c>
      <c r="C180" s="2">
        <v>1</v>
      </c>
      <c r="D180" s="1" t="s">
        <v>27</v>
      </c>
      <c r="E180" s="2">
        <v>369</v>
      </c>
      <c r="F180" s="1" t="s">
        <v>584</v>
      </c>
      <c r="G180" s="1" t="s">
        <v>585</v>
      </c>
      <c r="H180" s="1" t="s">
        <v>29</v>
      </c>
      <c r="I180" s="2" t="s">
        <v>29</v>
      </c>
      <c r="J180" s="3">
        <v>1299</v>
      </c>
      <c r="K180" s="3">
        <v>4</v>
      </c>
      <c r="L180" s="3">
        <v>5196</v>
      </c>
      <c r="M180" s="1" t="s">
        <v>29</v>
      </c>
      <c r="N180" s="1" t="s">
        <v>40</v>
      </c>
      <c r="O180" s="3">
        <v>0</v>
      </c>
      <c r="P180" s="4" t="s">
        <v>3272</v>
      </c>
      <c r="Q180" s="1" t="b">
        <v>0</v>
      </c>
      <c r="R180" s="2">
        <v>4</v>
      </c>
      <c r="S180" s="3">
        <v>5196</v>
      </c>
      <c r="T180" s="2" t="s">
        <v>29</v>
      </c>
      <c r="U180" s="3">
        <v>0</v>
      </c>
      <c r="V180" s="2" t="s">
        <v>29</v>
      </c>
      <c r="W180" s="3">
        <v>0</v>
      </c>
      <c r="X180" s="2" t="s">
        <v>29</v>
      </c>
      <c r="Y180" s="3">
        <v>0</v>
      </c>
      <c r="Z180" s="1" t="s">
        <v>31</v>
      </c>
      <c r="AA180" s="1" t="b">
        <v>0</v>
      </c>
    </row>
    <row r="181" spans="1:27" outlineLevel="2" x14ac:dyDescent="0.25">
      <c r="A181" s="1" t="b">
        <v>0</v>
      </c>
      <c r="B181" s="1" t="s">
        <v>3294</v>
      </c>
      <c r="C181" s="2">
        <v>1</v>
      </c>
      <c r="D181" s="1" t="s">
        <v>27</v>
      </c>
      <c r="E181" s="2">
        <v>448</v>
      </c>
      <c r="F181" s="1" t="s">
        <v>586</v>
      </c>
      <c r="G181" s="1" t="s">
        <v>587</v>
      </c>
      <c r="H181" s="1" t="s">
        <v>587</v>
      </c>
      <c r="I181" s="2" t="s">
        <v>29</v>
      </c>
      <c r="J181" s="3">
        <v>253</v>
      </c>
      <c r="K181" s="3">
        <v>15</v>
      </c>
      <c r="L181" s="3">
        <v>3795</v>
      </c>
      <c r="M181" s="1" t="s">
        <v>29</v>
      </c>
      <c r="N181" s="1" t="s">
        <v>30</v>
      </c>
      <c r="O181" s="3">
        <v>0</v>
      </c>
      <c r="P181" s="4" t="s">
        <v>3272</v>
      </c>
      <c r="Q181" s="1" t="b">
        <v>0</v>
      </c>
      <c r="R181" s="2">
        <v>15</v>
      </c>
      <c r="S181" s="3">
        <v>3795</v>
      </c>
      <c r="T181" s="2" t="s">
        <v>29</v>
      </c>
      <c r="U181" s="3">
        <v>0</v>
      </c>
      <c r="V181" s="2" t="s">
        <v>29</v>
      </c>
      <c r="W181" s="3">
        <v>0</v>
      </c>
      <c r="X181" s="2" t="s">
        <v>29</v>
      </c>
      <c r="Y181" s="3">
        <v>0</v>
      </c>
      <c r="Z181" s="1" t="s">
        <v>31</v>
      </c>
      <c r="AA181" s="1" t="b">
        <v>0</v>
      </c>
    </row>
    <row r="182" spans="1:27" outlineLevel="2" x14ac:dyDescent="0.25">
      <c r="A182" s="1" t="b">
        <v>0</v>
      </c>
      <c r="B182" s="1" t="s">
        <v>3295</v>
      </c>
      <c r="C182" s="2">
        <v>1</v>
      </c>
      <c r="D182" s="1" t="s">
        <v>27</v>
      </c>
      <c r="E182" s="2">
        <v>560</v>
      </c>
      <c r="F182" s="1" t="s">
        <v>588</v>
      </c>
      <c r="G182" s="1" t="s">
        <v>589</v>
      </c>
      <c r="H182" s="1" t="s">
        <v>589</v>
      </c>
      <c r="I182" s="2">
        <v>10</v>
      </c>
      <c r="J182" s="3">
        <v>560</v>
      </c>
      <c r="K182" s="3">
        <v>760</v>
      </c>
      <c r="L182" s="3">
        <v>425600</v>
      </c>
      <c r="M182" s="1" t="s">
        <v>29</v>
      </c>
      <c r="N182" s="1" t="s">
        <v>30</v>
      </c>
      <c r="O182" s="3">
        <v>0</v>
      </c>
      <c r="P182" s="4" t="s">
        <v>3272</v>
      </c>
      <c r="Q182" s="1" t="b">
        <v>0</v>
      </c>
      <c r="R182" s="2">
        <v>760</v>
      </c>
      <c r="S182" s="3">
        <v>425600</v>
      </c>
      <c r="T182" s="2" t="s">
        <v>29</v>
      </c>
      <c r="U182" s="3">
        <v>0</v>
      </c>
      <c r="V182" s="2" t="s">
        <v>29</v>
      </c>
      <c r="W182" s="3">
        <v>0</v>
      </c>
      <c r="X182" s="2" t="s">
        <v>29</v>
      </c>
      <c r="Y182" s="3">
        <v>0</v>
      </c>
      <c r="Z182" s="1" t="s">
        <v>31</v>
      </c>
      <c r="AA182" s="1" t="b">
        <v>0</v>
      </c>
    </row>
    <row r="183" spans="1:27" outlineLevel="2" x14ac:dyDescent="0.25">
      <c r="A183" s="1" t="b">
        <v>0</v>
      </c>
      <c r="B183" s="1" t="s">
        <v>3296</v>
      </c>
      <c r="C183" s="2">
        <v>1</v>
      </c>
      <c r="D183" s="1" t="s">
        <v>27</v>
      </c>
      <c r="E183" s="2">
        <v>583</v>
      </c>
      <c r="F183" s="1" t="s">
        <v>590</v>
      </c>
      <c r="G183" s="1" t="s">
        <v>590</v>
      </c>
      <c r="H183" s="1" t="s">
        <v>591</v>
      </c>
      <c r="I183" s="2">
        <v>50</v>
      </c>
      <c r="J183" s="3">
        <v>60</v>
      </c>
      <c r="K183" s="3">
        <v>21</v>
      </c>
      <c r="L183" s="3">
        <v>1260</v>
      </c>
      <c r="M183" s="1" t="s">
        <v>29</v>
      </c>
      <c r="N183" s="1" t="s">
        <v>30</v>
      </c>
      <c r="O183" s="3">
        <v>0</v>
      </c>
      <c r="P183" s="4" t="s">
        <v>3272</v>
      </c>
      <c r="Q183" s="1" t="b">
        <v>0</v>
      </c>
      <c r="R183" s="2">
        <v>21</v>
      </c>
      <c r="S183" s="3">
        <v>1260</v>
      </c>
      <c r="T183" s="2" t="s">
        <v>29</v>
      </c>
      <c r="U183" s="3">
        <v>0</v>
      </c>
      <c r="V183" s="2" t="s">
        <v>29</v>
      </c>
      <c r="W183" s="3">
        <v>0</v>
      </c>
      <c r="X183" s="2" t="s">
        <v>29</v>
      </c>
      <c r="Y183" s="3">
        <v>0</v>
      </c>
      <c r="Z183" s="1" t="s">
        <v>31</v>
      </c>
      <c r="AA183" s="1" t="b">
        <v>0</v>
      </c>
    </row>
    <row r="184" spans="1:27" outlineLevel="2" x14ac:dyDescent="0.25">
      <c r="A184" s="1" t="b">
        <v>0</v>
      </c>
      <c r="B184" s="1" t="s">
        <v>3297</v>
      </c>
      <c r="C184" s="2">
        <v>1</v>
      </c>
      <c r="D184" s="1" t="s">
        <v>27</v>
      </c>
      <c r="E184" s="2">
        <v>584</v>
      </c>
      <c r="F184" s="1" t="s">
        <v>592</v>
      </c>
      <c r="G184" s="1" t="s">
        <v>593</v>
      </c>
      <c r="H184" s="1" t="s">
        <v>593</v>
      </c>
      <c r="I184" s="2">
        <v>30</v>
      </c>
      <c r="J184" s="3">
        <v>112</v>
      </c>
      <c r="K184" s="3">
        <v>20</v>
      </c>
      <c r="L184" s="3">
        <v>2240</v>
      </c>
      <c r="M184" s="1" t="s">
        <v>29</v>
      </c>
      <c r="N184" s="1" t="s">
        <v>40</v>
      </c>
      <c r="O184" s="3">
        <v>0</v>
      </c>
      <c r="P184" s="4" t="s">
        <v>3272</v>
      </c>
      <c r="Q184" s="1" t="b">
        <v>0</v>
      </c>
      <c r="R184" s="2">
        <v>20</v>
      </c>
      <c r="S184" s="3">
        <v>2240</v>
      </c>
      <c r="T184" s="2" t="s">
        <v>29</v>
      </c>
      <c r="U184" s="3">
        <v>0</v>
      </c>
      <c r="V184" s="2" t="s">
        <v>29</v>
      </c>
      <c r="W184" s="3">
        <v>0</v>
      </c>
      <c r="X184" s="2" t="s">
        <v>29</v>
      </c>
      <c r="Y184" s="3">
        <v>0</v>
      </c>
      <c r="Z184" s="1" t="s">
        <v>31</v>
      </c>
      <c r="AA184" s="1" t="b">
        <v>0</v>
      </c>
    </row>
    <row r="185" spans="1:27" outlineLevel="2" x14ac:dyDescent="0.25">
      <c r="A185" s="1" t="b">
        <v>0</v>
      </c>
      <c r="B185" s="1" t="s">
        <v>3298</v>
      </c>
      <c r="C185" s="2">
        <v>1</v>
      </c>
      <c r="D185" s="1" t="s">
        <v>27</v>
      </c>
      <c r="E185" s="2">
        <v>586</v>
      </c>
      <c r="F185" s="1" t="s">
        <v>183</v>
      </c>
      <c r="G185" s="1" t="s">
        <v>184</v>
      </c>
      <c r="H185" s="1" t="s">
        <v>184</v>
      </c>
      <c r="I185" s="2">
        <v>60</v>
      </c>
      <c r="J185" s="3">
        <v>1460</v>
      </c>
      <c r="K185" s="3">
        <v>6</v>
      </c>
      <c r="L185" s="3">
        <v>8760</v>
      </c>
      <c r="M185" s="1" t="s">
        <v>29</v>
      </c>
      <c r="N185" s="1" t="s">
        <v>40</v>
      </c>
      <c r="O185" s="3">
        <v>0</v>
      </c>
      <c r="P185" s="4" t="s">
        <v>3272</v>
      </c>
      <c r="Q185" s="1" t="b">
        <v>0</v>
      </c>
      <c r="R185" s="2">
        <v>6</v>
      </c>
      <c r="S185" s="3">
        <v>8760</v>
      </c>
      <c r="T185" s="2" t="s">
        <v>29</v>
      </c>
      <c r="U185" s="3">
        <v>0</v>
      </c>
      <c r="V185" s="2" t="s">
        <v>29</v>
      </c>
      <c r="W185" s="3">
        <v>0</v>
      </c>
      <c r="X185" s="2" t="s">
        <v>29</v>
      </c>
      <c r="Y185" s="3">
        <v>0</v>
      </c>
      <c r="Z185" s="1" t="s">
        <v>31</v>
      </c>
      <c r="AA185" s="1" t="b">
        <v>0</v>
      </c>
    </row>
    <row r="186" spans="1:27" outlineLevel="2" x14ac:dyDescent="0.25">
      <c r="A186" s="1" t="b">
        <v>0</v>
      </c>
      <c r="B186" s="1" t="s">
        <v>3299</v>
      </c>
      <c r="C186" s="2">
        <v>1</v>
      </c>
      <c r="D186" s="1" t="s">
        <v>27</v>
      </c>
      <c r="E186" s="2">
        <v>614</v>
      </c>
      <c r="F186" s="1" t="s">
        <v>553</v>
      </c>
      <c r="G186" s="1" t="s">
        <v>554</v>
      </c>
      <c r="H186" s="1" t="s">
        <v>555</v>
      </c>
      <c r="I186" s="2">
        <v>50</v>
      </c>
      <c r="J186" s="3">
        <v>1130</v>
      </c>
      <c r="K186" s="3">
        <v>700</v>
      </c>
      <c r="L186" s="3">
        <v>791000</v>
      </c>
      <c r="M186" s="1" t="s">
        <v>29</v>
      </c>
      <c r="N186" s="1" t="s">
        <v>29</v>
      </c>
      <c r="O186" s="3">
        <v>0</v>
      </c>
      <c r="P186" s="4" t="s">
        <v>3272</v>
      </c>
      <c r="Q186" s="1" t="b">
        <v>0</v>
      </c>
      <c r="R186" s="2">
        <v>700</v>
      </c>
      <c r="S186" s="3">
        <v>791000</v>
      </c>
      <c r="T186" s="2" t="s">
        <v>29</v>
      </c>
      <c r="U186" s="3">
        <v>0</v>
      </c>
      <c r="V186" s="2" t="s">
        <v>29</v>
      </c>
      <c r="W186" s="3">
        <v>0</v>
      </c>
      <c r="X186" s="2" t="s">
        <v>29</v>
      </c>
      <c r="Y186" s="3">
        <v>0</v>
      </c>
      <c r="Z186" s="1" t="s">
        <v>29</v>
      </c>
      <c r="AA186" s="1" t="b">
        <v>0</v>
      </c>
    </row>
    <row r="187" spans="1:27" outlineLevel="2" x14ac:dyDescent="0.25">
      <c r="L187" s="6">
        <f>SUBTOTAL(9,L159:L186)</f>
        <v>3523690.5</v>
      </c>
    </row>
    <row r="188" spans="1:27" outlineLevel="2" x14ac:dyDescent="0.25">
      <c r="A188" s="5" t="s">
        <v>3300</v>
      </c>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1:27" outlineLevel="2" x14ac:dyDescent="0.25">
      <c r="A189" s="1" t="b">
        <v>0</v>
      </c>
      <c r="B189" s="1" t="s">
        <v>3301</v>
      </c>
      <c r="C189" s="2">
        <v>1</v>
      </c>
      <c r="D189" s="1" t="s">
        <v>27</v>
      </c>
      <c r="E189" s="2">
        <v>3</v>
      </c>
      <c r="F189" s="1" t="s">
        <v>378</v>
      </c>
      <c r="G189" s="1" t="s">
        <v>379</v>
      </c>
      <c r="H189" s="1" t="s">
        <v>29</v>
      </c>
      <c r="I189" s="2" t="s">
        <v>29</v>
      </c>
      <c r="J189" s="3">
        <v>44</v>
      </c>
      <c r="K189" s="3">
        <v>270</v>
      </c>
      <c r="L189" s="3">
        <v>11880</v>
      </c>
      <c r="M189" s="1" t="s">
        <v>29</v>
      </c>
      <c r="N189" s="1" t="s">
        <v>30</v>
      </c>
      <c r="O189" s="3">
        <v>0</v>
      </c>
      <c r="P189" s="4" t="s">
        <v>3302</v>
      </c>
      <c r="Q189" s="1" t="b">
        <v>0</v>
      </c>
      <c r="R189" s="2">
        <v>270</v>
      </c>
      <c r="S189" s="3">
        <v>11880</v>
      </c>
      <c r="T189" s="2" t="s">
        <v>29</v>
      </c>
      <c r="U189" s="3">
        <v>0</v>
      </c>
      <c r="V189" s="2" t="s">
        <v>29</v>
      </c>
      <c r="W189" s="3">
        <v>0</v>
      </c>
      <c r="X189" s="2" t="s">
        <v>29</v>
      </c>
      <c r="Y189" s="3">
        <v>0</v>
      </c>
      <c r="Z189" s="1" t="s">
        <v>31</v>
      </c>
      <c r="AA189" s="1" t="b">
        <v>0</v>
      </c>
    </row>
    <row r="190" spans="1:27" outlineLevel="2" x14ac:dyDescent="0.25">
      <c r="A190" s="1" t="b">
        <v>0</v>
      </c>
      <c r="B190" s="1" t="s">
        <v>3303</v>
      </c>
      <c r="C190" s="2">
        <v>1</v>
      </c>
      <c r="D190" s="1" t="s">
        <v>27</v>
      </c>
      <c r="E190" s="2">
        <v>69</v>
      </c>
      <c r="F190" s="1" t="s">
        <v>380</v>
      </c>
      <c r="G190" s="1" t="s">
        <v>380</v>
      </c>
      <c r="H190" s="1" t="s">
        <v>29</v>
      </c>
      <c r="I190" s="2" t="s">
        <v>29</v>
      </c>
      <c r="J190" s="3">
        <v>1470</v>
      </c>
      <c r="K190" s="3">
        <v>30</v>
      </c>
      <c r="L190" s="3">
        <v>44100</v>
      </c>
      <c r="M190" s="1" t="s">
        <v>29</v>
      </c>
      <c r="N190" s="1" t="s">
        <v>30</v>
      </c>
      <c r="O190" s="3">
        <v>0</v>
      </c>
      <c r="P190" s="4" t="s">
        <v>3302</v>
      </c>
      <c r="Q190" s="1" t="b">
        <v>0</v>
      </c>
      <c r="R190" s="2">
        <v>30</v>
      </c>
      <c r="S190" s="3">
        <v>44100</v>
      </c>
      <c r="T190" s="2" t="s">
        <v>29</v>
      </c>
      <c r="U190" s="3">
        <v>0</v>
      </c>
      <c r="V190" s="2" t="s">
        <v>29</v>
      </c>
      <c r="W190" s="3">
        <v>0</v>
      </c>
      <c r="X190" s="2" t="s">
        <v>29</v>
      </c>
      <c r="Y190" s="3">
        <v>0</v>
      </c>
      <c r="Z190" s="1" t="s">
        <v>31</v>
      </c>
      <c r="AA190" s="1" t="b">
        <v>0</v>
      </c>
    </row>
    <row r="191" spans="1:27" outlineLevel="2" x14ac:dyDescent="0.25">
      <c r="A191" s="1" t="b">
        <v>0</v>
      </c>
      <c r="B191" s="1" t="s">
        <v>3304</v>
      </c>
      <c r="C191" s="2">
        <v>1</v>
      </c>
      <c r="D191" s="1" t="s">
        <v>27</v>
      </c>
      <c r="E191" s="2">
        <v>93</v>
      </c>
      <c r="F191" s="1" t="s">
        <v>381</v>
      </c>
      <c r="G191" s="1" t="s">
        <v>382</v>
      </c>
      <c r="H191" s="1" t="s">
        <v>29</v>
      </c>
      <c r="I191" s="2" t="s">
        <v>29</v>
      </c>
      <c r="J191" s="3">
        <v>234</v>
      </c>
      <c r="K191" s="3">
        <v>145</v>
      </c>
      <c r="L191" s="3">
        <v>33930</v>
      </c>
      <c r="M191" s="1" t="s">
        <v>29</v>
      </c>
      <c r="N191" s="1" t="s">
        <v>30</v>
      </c>
      <c r="O191" s="3">
        <v>0</v>
      </c>
      <c r="P191" s="4" t="s">
        <v>3302</v>
      </c>
      <c r="Q191" s="1" t="b">
        <v>0</v>
      </c>
      <c r="R191" s="2">
        <v>145</v>
      </c>
      <c r="S191" s="3">
        <v>33930</v>
      </c>
      <c r="T191" s="2" t="s">
        <v>29</v>
      </c>
      <c r="U191" s="3">
        <v>0</v>
      </c>
      <c r="V191" s="2" t="s">
        <v>29</v>
      </c>
      <c r="W191" s="3">
        <v>0</v>
      </c>
      <c r="X191" s="2" t="s">
        <v>29</v>
      </c>
      <c r="Y191" s="3">
        <v>0</v>
      </c>
      <c r="Z191" s="1" t="s">
        <v>31</v>
      </c>
      <c r="AA191" s="1" t="b">
        <v>0</v>
      </c>
    </row>
    <row r="192" spans="1:27" outlineLevel="2" x14ac:dyDescent="0.25">
      <c r="A192" s="1" t="b">
        <v>0</v>
      </c>
      <c r="B192" s="1" t="s">
        <v>3305</v>
      </c>
      <c r="C192" s="2">
        <v>1</v>
      </c>
      <c r="D192" s="1" t="s">
        <v>27</v>
      </c>
      <c r="E192" s="2">
        <v>118</v>
      </c>
      <c r="F192" s="1" t="s">
        <v>383</v>
      </c>
      <c r="G192" s="1" t="s">
        <v>383</v>
      </c>
      <c r="H192" s="1" t="s">
        <v>29</v>
      </c>
      <c r="I192" s="2" t="s">
        <v>29</v>
      </c>
      <c r="J192" s="3">
        <v>18.399999999999999</v>
      </c>
      <c r="K192" s="3">
        <v>420</v>
      </c>
      <c r="L192" s="3">
        <v>7728</v>
      </c>
      <c r="M192" s="1" t="s">
        <v>29</v>
      </c>
      <c r="N192" s="1" t="s">
        <v>30</v>
      </c>
      <c r="O192" s="3">
        <v>0</v>
      </c>
      <c r="P192" s="4" t="s">
        <v>3302</v>
      </c>
      <c r="Q192" s="1" t="b">
        <v>0</v>
      </c>
      <c r="R192" s="2">
        <v>420</v>
      </c>
      <c r="S192" s="3">
        <v>7728</v>
      </c>
      <c r="T192" s="2" t="s">
        <v>29</v>
      </c>
      <c r="U192" s="3">
        <v>0</v>
      </c>
      <c r="V192" s="2" t="s">
        <v>29</v>
      </c>
      <c r="W192" s="3">
        <v>0</v>
      </c>
      <c r="X192" s="2" t="s">
        <v>29</v>
      </c>
      <c r="Y192" s="3">
        <v>0</v>
      </c>
      <c r="Z192" s="1" t="s">
        <v>31</v>
      </c>
      <c r="AA192" s="1" t="b">
        <v>0</v>
      </c>
    </row>
    <row r="193" spans="1:27" outlineLevel="1" x14ac:dyDescent="0.25">
      <c r="A193" s="1" t="b">
        <v>0</v>
      </c>
      <c r="B193" s="1" t="s">
        <v>3306</v>
      </c>
      <c r="C193" s="2">
        <v>1</v>
      </c>
      <c r="D193" s="1" t="s">
        <v>27</v>
      </c>
      <c r="E193" s="2">
        <v>132</v>
      </c>
      <c r="F193" s="1" t="s">
        <v>384</v>
      </c>
      <c r="G193" s="1" t="s">
        <v>384</v>
      </c>
      <c r="H193" s="1" t="s">
        <v>29</v>
      </c>
      <c r="I193" s="2" t="s">
        <v>29</v>
      </c>
      <c r="J193" s="3">
        <v>62</v>
      </c>
      <c r="K193" s="3">
        <v>410</v>
      </c>
      <c r="L193" s="3">
        <v>25420</v>
      </c>
      <c r="M193" s="1" t="s">
        <v>29</v>
      </c>
      <c r="N193" s="1" t="s">
        <v>30</v>
      </c>
      <c r="O193" s="3">
        <v>0</v>
      </c>
      <c r="P193" s="4" t="s">
        <v>3302</v>
      </c>
      <c r="Q193" s="1" t="b">
        <v>0</v>
      </c>
      <c r="R193" s="2">
        <v>410</v>
      </c>
      <c r="S193" s="3">
        <v>25420</v>
      </c>
      <c r="T193" s="2" t="s">
        <v>29</v>
      </c>
      <c r="U193" s="3">
        <v>0</v>
      </c>
      <c r="V193" s="2" t="s">
        <v>29</v>
      </c>
      <c r="W193" s="3">
        <v>0</v>
      </c>
      <c r="X193" s="2" t="s">
        <v>29</v>
      </c>
      <c r="Y193" s="3">
        <v>0</v>
      </c>
      <c r="Z193" s="1" t="s">
        <v>31</v>
      </c>
      <c r="AA193" s="1" t="b">
        <v>0</v>
      </c>
    </row>
    <row r="194" spans="1:27" outlineLevel="2" x14ac:dyDescent="0.25">
      <c r="A194" s="1" t="b">
        <v>0</v>
      </c>
      <c r="B194" s="1" t="s">
        <v>3307</v>
      </c>
      <c r="C194" s="2">
        <v>1</v>
      </c>
      <c r="D194" s="1" t="s">
        <v>27</v>
      </c>
      <c r="E194" s="2">
        <v>148</v>
      </c>
      <c r="F194" s="1" t="s">
        <v>385</v>
      </c>
      <c r="G194" s="1" t="s">
        <v>386</v>
      </c>
      <c r="H194" s="1" t="s">
        <v>29</v>
      </c>
      <c r="I194" s="2" t="s">
        <v>29</v>
      </c>
      <c r="J194" s="3">
        <v>637.5</v>
      </c>
      <c r="K194" s="3">
        <v>370</v>
      </c>
      <c r="L194" s="3">
        <v>235875</v>
      </c>
      <c r="M194" s="1" t="s">
        <v>29</v>
      </c>
      <c r="N194" s="1" t="s">
        <v>30</v>
      </c>
      <c r="O194" s="3">
        <v>0</v>
      </c>
      <c r="P194" s="4" t="s">
        <v>3302</v>
      </c>
      <c r="Q194" s="1" t="b">
        <v>0</v>
      </c>
      <c r="R194" s="2">
        <v>370</v>
      </c>
      <c r="S194" s="3">
        <v>235875</v>
      </c>
      <c r="T194" s="2" t="s">
        <v>29</v>
      </c>
      <c r="U194" s="3">
        <v>0</v>
      </c>
      <c r="V194" s="2" t="s">
        <v>29</v>
      </c>
      <c r="W194" s="3">
        <v>0</v>
      </c>
      <c r="X194" s="2" t="s">
        <v>29</v>
      </c>
      <c r="Y194" s="3">
        <v>0</v>
      </c>
      <c r="Z194" s="1" t="s">
        <v>31</v>
      </c>
      <c r="AA194" s="1" t="b">
        <v>0</v>
      </c>
    </row>
    <row r="195" spans="1:27" outlineLevel="2" x14ac:dyDescent="0.25">
      <c r="A195" s="1" t="b">
        <v>0</v>
      </c>
      <c r="B195" s="1" t="s">
        <v>3308</v>
      </c>
      <c r="C195" s="2">
        <v>1</v>
      </c>
      <c r="D195" s="1" t="s">
        <v>27</v>
      </c>
      <c r="E195" s="2">
        <v>152</v>
      </c>
      <c r="F195" s="1" t="s">
        <v>387</v>
      </c>
      <c r="G195" s="1" t="s">
        <v>388</v>
      </c>
      <c r="H195" s="1" t="s">
        <v>29</v>
      </c>
      <c r="I195" s="2" t="s">
        <v>29</v>
      </c>
      <c r="J195" s="3">
        <v>42</v>
      </c>
      <c r="K195" s="3">
        <v>460</v>
      </c>
      <c r="L195" s="3">
        <v>19320</v>
      </c>
      <c r="M195" s="1" t="s">
        <v>29</v>
      </c>
      <c r="N195" s="1" t="s">
        <v>30</v>
      </c>
      <c r="O195" s="3">
        <v>0</v>
      </c>
      <c r="P195" s="4" t="s">
        <v>3302</v>
      </c>
      <c r="Q195" s="1" t="b">
        <v>0</v>
      </c>
      <c r="R195" s="2">
        <v>460</v>
      </c>
      <c r="S195" s="3">
        <v>19320</v>
      </c>
      <c r="T195" s="2" t="s">
        <v>29</v>
      </c>
      <c r="U195" s="3">
        <v>0</v>
      </c>
      <c r="V195" s="2" t="s">
        <v>29</v>
      </c>
      <c r="W195" s="3">
        <v>0</v>
      </c>
      <c r="X195" s="2" t="s">
        <v>29</v>
      </c>
      <c r="Y195" s="3">
        <v>0</v>
      </c>
      <c r="Z195" s="1" t="s">
        <v>31</v>
      </c>
      <c r="AA195" s="1" t="b">
        <v>0</v>
      </c>
    </row>
    <row r="196" spans="1:27" outlineLevel="2" x14ac:dyDescent="0.25">
      <c r="A196" s="1" t="b">
        <v>0</v>
      </c>
      <c r="B196" s="1" t="s">
        <v>3309</v>
      </c>
      <c r="C196" s="2">
        <v>1</v>
      </c>
      <c r="D196" s="1" t="s">
        <v>27</v>
      </c>
      <c r="E196" s="2">
        <v>167</v>
      </c>
      <c r="F196" s="1" t="s">
        <v>389</v>
      </c>
      <c r="G196" s="1" t="s">
        <v>390</v>
      </c>
      <c r="H196" s="1" t="s">
        <v>29</v>
      </c>
      <c r="I196" s="2" t="s">
        <v>29</v>
      </c>
      <c r="J196" s="3">
        <v>194</v>
      </c>
      <c r="K196" s="3">
        <v>560</v>
      </c>
      <c r="L196" s="3">
        <v>108640</v>
      </c>
      <c r="M196" s="1" t="s">
        <v>29</v>
      </c>
      <c r="N196" s="1" t="s">
        <v>30</v>
      </c>
      <c r="O196" s="3">
        <v>0</v>
      </c>
      <c r="P196" s="4" t="s">
        <v>3302</v>
      </c>
      <c r="Q196" s="1" t="b">
        <v>0</v>
      </c>
      <c r="R196" s="2">
        <v>560</v>
      </c>
      <c r="S196" s="3">
        <v>108640</v>
      </c>
      <c r="T196" s="2" t="s">
        <v>29</v>
      </c>
      <c r="U196" s="3">
        <v>0</v>
      </c>
      <c r="V196" s="2" t="s">
        <v>29</v>
      </c>
      <c r="W196" s="3">
        <v>0</v>
      </c>
      <c r="X196" s="2" t="s">
        <v>29</v>
      </c>
      <c r="Y196" s="3">
        <v>0</v>
      </c>
      <c r="Z196" s="1" t="s">
        <v>31</v>
      </c>
      <c r="AA196" s="1" t="b">
        <v>0</v>
      </c>
    </row>
    <row r="197" spans="1:27" outlineLevel="2" x14ac:dyDescent="0.25">
      <c r="A197" s="1" t="b">
        <v>0</v>
      </c>
      <c r="B197" s="1" t="s">
        <v>3310</v>
      </c>
      <c r="C197" s="2">
        <v>1</v>
      </c>
      <c r="D197" s="1" t="s">
        <v>27</v>
      </c>
      <c r="E197" s="2">
        <v>191</v>
      </c>
      <c r="F197" s="1" t="s">
        <v>391</v>
      </c>
      <c r="G197" s="1" t="s">
        <v>392</v>
      </c>
      <c r="H197" s="1" t="s">
        <v>29</v>
      </c>
      <c r="I197" s="2" t="s">
        <v>29</v>
      </c>
      <c r="J197" s="3">
        <v>324</v>
      </c>
      <c r="K197" s="3">
        <v>176</v>
      </c>
      <c r="L197" s="3">
        <v>57024</v>
      </c>
      <c r="M197" s="1" t="s">
        <v>29</v>
      </c>
      <c r="N197" s="1" t="s">
        <v>30</v>
      </c>
      <c r="O197" s="3">
        <v>0</v>
      </c>
      <c r="P197" s="4" t="s">
        <v>3302</v>
      </c>
      <c r="Q197" s="1" t="b">
        <v>0</v>
      </c>
      <c r="R197" s="2">
        <v>176</v>
      </c>
      <c r="S197" s="3">
        <v>57024</v>
      </c>
      <c r="T197" s="2" t="s">
        <v>29</v>
      </c>
      <c r="U197" s="3">
        <v>0</v>
      </c>
      <c r="V197" s="2" t="s">
        <v>29</v>
      </c>
      <c r="W197" s="3">
        <v>0</v>
      </c>
      <c r="X197" s="2" t="s">
        <v>29</v>
      </c>
      <c r="Y197" s="3">
        <v>0</v>
      </c>
      <c r="Z197" s="1" t="s">
        <v>31</v>
      </c>
      <c r="AA197" s="1" t="b">
        <v>0</v>
      </c>
    </row>
    <row r="198" spans="1:27" outlineLevel="2" x14ac:dyDescent="0.25">
      <c r="A198" s="1" t="b">
        <v>0</v>
      </c>
      <c r="B198" s="1" t="s">
        <v>3311</v>
      </c>
      <c r="C198" s="2">
        <v>1</v>
      </c>
      <c r="D198" s="1" t="s">
        <v>27</v>
      </c>
      <c r="E198" s="2">
        <v>219</v>
      </c>
      <c r="F198" s="1" t="s">
        <v>570</v>
      </c>
      <c r="G198" s="1" t="s">
        <v>571</v>
      </c>
      <c r="H198" s="1" t="s">
        <v>29</v>
      </c>
      <c r="I198" s="2" t="s">
        <v>29</v>
      </c>
      <c r="J198" s="3">
        <v>505.3</v>
      </c>
      <c r="K198" s="3">
        <v>95</v>
      </c>
      <c r="L198" s="3">
        <v>48003.5</v>
      </c>
      <c r="M198" s="1" t="s">
        <v>29</v>
      </c>
      <c r="N198" s="1" t="s">
        <v>30</v>
      </c>
      <c r="O198" s="3">
        <v>0</v>
      </c>
      <c r="P198" s="4" t="s">
        <v>3302</v>
      </c>
      <c r="Q198" s="1" t="b">
        <v>0</v>
      </c>
      <c r="R198" s="2">
        <v>95</v>
      </c>
      <c r="S198" s="3">
        <v>48003.5</v>
      </c>
      <c r="T198" s="2" t="s">
        <v>29</v>
      </c>
      <c r="U198" s="3">
        <v>0</v>
      </c>
      <c r="V198" s="2" t="s">
        <v>29</v>
      </c>
      <c r="W198" s="3">
        <v>0</v>
      </c>
      <c r="X198" s="2" t="s">
        <v>29</v>
      </c>
      <c r="Y198" s="3">
        <v>0</v>
      </c>
      <c r="Z198" s="1" t="s">
        <v>31</v>
      </c>
      <c r="AA198" s="1" t="b">
        <v>0</v>
      </c>
    </row>
    <row r="199" spans="1:27" outlineLevel="2" x14ac:dyDescent="0.25">
      <c r="A199" s="1" t="b">
        <v>0</v>
      </c>
      <c r="B199" s="1" t="s">
        <v>3312</v>
      </c>
      <c r="C199" s="2">
        <v>1</v>
      </c>
      <c r="D199" s="1" t="s">
        <v>27</v>
      </c>
      <c r="E199" s="2">
        <v>287</v>
      </c>
      <c r="F199" s="1" t="s">
        <v>730</v>
      </c>
      <c r="G199" s="1" t="s">
        <v>731</v>
      </c>
      <c r="H199" s="1" t="s">
        <v>731</v>
      </c>
      <c r="I199" s="2" t="s">
        <v>29</v>
      </c>
      <c r="J199" s="3">
        <v>1034</v>
      </c>
      <c r="K199" s="3">
        <v>32</v>
      </c>
      <c r="L199" s="3">
        <v>33088</v>
      </c>
      <c r="M199" s="1" t="s">
        <v>29</v>
      </c>
      <c r="N199" s="1" t="s">
        <v>40</v>
      </c>
      <c r="O199" s="3">
        <v>0</v>
      </c>
      <c r="P199" s="4" t="s">
        <v>3302</v>
      </c>
      <c r="Q199" s="1" t="b">
        <v>0</v>
      </c>
      <c r="R199" s="2">
        <v>32</v>
      </c>
      <c r="S199" s="3">
        <v>33088</v>
      </c>
      <c r="T199" s="2" t="s">
        <v>29</v>
      </c>
      <c r="U199" s="3">
        <v>0</v>
      </c>
      <c r="V199" s="2" t="s">
        <v>29</v>
      </c>
      <c r="W199" s="3">
        <v>0</v>
      </c>
      <c r="X199" s="2" t="s">
        <v>29</v>
      </c>
      <c r="Y199" s="3">
        <v>0</v>
      </c>
      <c r="Z199" s="1" t="s">
        <v>31</v>
      </c>
      <c r="AA199" s="1" t="b">
        <v>0</v>
      </c>
    </row>
    <row r="200" spans="1:27" outlineLevel="2" x14ac:dyDescent="0.25">
      <c r="A200" s="1" t="b">
        <v>0</v>
      </c>
      <c r="B200" s="1" t="s">
        <v>3313</v>
      </c>
      <c r="C200" s="2">
        <v>1</v>
      </c>
      <c r="D200" s="1" t="s">
        <v>27</v>
      </c>
      <c r="E200" s="2">
        <v>366</v>
      </c>
      <c r="F200" s="1" t="s">
        <v>393</v>
      </c>
      <c r="G200" s="1" t="s">
        <v>393</v>
      </c>
      <c r="H200" s="1" t="s">
        <v>29</v>
      </c>
      <c r="I200" s="2" t="s">
        <v>29</v>
      </c>
      <c r="J200" s="3">
        <v>22</v>
      </c>
      <c r="K200" s="3">
        <v>37</v>
      </c>
      <c r="L200" s="3">
        <v>814</v>
      </c>
      <c r="M200" s="1" t="s">
        <v>29</v>
      </c>
      <c r="N200" s="1" t="s">
        <v>40</v>
      </c>
      <c r="O200" s="3">
        <v>0</v>
      </c>
      <c r="P200" s="4" t="s">
        <v>3302</v>
      </c>
      <c r="Q200" s="1" t="b">
        <v>0</v>
      </c>
      <c r="R200" s="2">
        <v>37</v>
      </c>
      <c r="S200" s="3">
        <v>814</v>
      </c>
      <c r="T200" s="2" t="s">
        <v>29</v>
      </c>
      <c r="U200" s="3">
        <v>0</v>
      </c>
      <c r="V200" s="2" t="s">
        <v>29</v>
      </c>
      <c r="W200" s="3">
        <v>0</v>
      </c>
      <c r="X200" s="2" t="s">
        <v>29</v>
      </c>
      <c r="Y200" s="3">
        <v>0</v>
      </c>
      <c r="Z200" s="1" t="s">
        <v>31</v>
      </c>
      <c r="AA200" s="1" t="b">
        <v>0</v>
      </c>
    </row>
    <row r="201" spans="1:27" outlineLevel="2" x14ac:dyDescent="0.25">
      <c r="A201" s="1" t="b">
        <v>0</v>
      </c>
      <c r="B201" s="1" t="s">
        <v>3314</v>
      </c>
      <c r="C201" s="2">
        <v>1</v>
      </c>
      <c r="D201" s="1" t="s">
        <v>27</v>
      </c>
      <c r="E201" s="2">
        <v>402</v>
      </c>
      <c r="F201" s="1" t="s">
        <v>394</v>
      </c>
      <c r="G201" s="1" t="s">
        <v>395</v>
      </c>
      <c r="H201" s="1" t="s">
        <v>395</v>
      </c>
      <c r="I201" s="2" t="s">
        <v>29</v>
      </c>
      <c r="J201" s="3">
        <v>134</v>
      </c>
      <c r="K201" s="3">
        <v>38</v>
      </c>
      <c r="L201" s="3">
        <v>5092</v>
      </c>
      <c r="M201" s="1" t="s">
        <v>29</v>
      </c>
      <c r="N201" s="1" t="s">
        <v>30</v>
      </c>
      <c r="O201" s="3">
        <v>0</v>
      </c>
      <c r="P201" s="4" t="s">
        <v>3302</v>
      </c>
      <c r="Q201" s="1" t="b">
        <v>0</v>
      </c>
      <c r="R201" s="2">
        <v>38</v>
      </c>
      <c r="S201" s="3">
        <v>5092</v>
      </c>
      <c r="T201" s="2" t="s">
        <v>29</v>
      </c>
      <c r="U201" s="3">
        <v>0</v>
      </c>
      <c r="V201" s="2" t="s">
        <v>29</v>
      </c>
      <c r="W201" s="3">
        <v>0</v>
      </c>
      <c r="X201" s="2" t="s">
        <v>29</v>
      </c>
      <c r="Y201" s="3">
        <v>0</v>
      </c>
      <c r="Z201" s="1" t="s">
        <v>31</v>
      </c>
      <c r="AA201" s="1" t="b">
        <v>0</v>
      </c>
    </row>
    <row r="202" spans="1:27" outlineLevel="2" x14ac:dyDescent="0.25">
      <c r="A202" s="1" t="b">
        <v>0</v>
      </c>
      <c r="B202" s="1" t="s">
        <v>3315</v>
      </c>
      <c r="C202" s="2">
        <v>1</v>
      </c>
      <c r="D202" s="1" t="s">
        <v>27</v>
      </c>
      <c r="E202" s="2">
        <v>412</v>
      </c>
      <c r="F202" s="1" t="s">
        <v>396</v>
      </c>
      <c r="G202" s="1" t="s">
        <v>397</v>
      </c>
      <c r="H202" s="1" t="s">
        <v>29</v>
      </c>
      <c r="I202" s="2" t="s">
        <v>29</v>
      </c>
      <c r="J202" s="3">
        <v>134</v>
      </c>
      <c r="K202" s="3">
        <v>3</v>
      </c>
      <c r="L202" s="3">
        <v>402</v>
      </c>
      <c r="M202" s="1" t="s">
        <v>29</v>
      </c>
      <c r="N202" s="1" t="s">
        <v>40</v>
      </c>
      <c r="O202" s="3">
        <v>0</v>
      </c>
      <c r="P202" s="4" t="s">
        <v>3302</v>
      </c>
      <c r="Q202" s="1" t="b">
        <v>0</v>
      </c>
      <c r="R202" s="2">
        <v>3</v>
      </c>
      <c r="S202" s="3">
        <v>402</v>
      </c>
      <c r="T202" s="2" t="s">
        <v>29</v>
      </c>
      <c r="U202" s="3">
        <v>0</v>
      </c>
      <c r="V202" s="2" t="s">
        <v>29</v>
      </c>
      <c r="W202" s="3">
        <v>0</v>
      </c>
      <c r="X202" s="2" t="s">
        <v>29</v>
      </c>
      <c r="Y202" s="3">
        <v>0</v>
      </c>
      <c r="Z202" s="1" t="s">
        <v>31</v>
      </c>
      <c r="AA202" s="1" t="b">
        <v>0</v>
      </c>
    </row>
    <row r="203" spans="1:27" outlineLevel="2" x14ac:dyDescent="0.25">
      <c r="A203" s="1" t="b">
        <v>0</v>
      </c>
      <c r="B203" s="1" t="s">
        <v>3316</v>
      </c>
      <c r="C203" s="2">
        <v>1</v>
      </c>
      <c r="D203" s="1" t="s">
        <v>27</v>
      </c>
      <c r="E203" s="2">
        <v>419</v>
      </c>
      <c r="F203" s="1" t="s">
        <v>398</v>
      </c>
      <c r="G203" s="1" t="s">
        <v>398</v>
      </c>
      <c r="H203" s="1" t="s">
        <v>29</v>
      </c>
      <c r="I203" s="2" t="s">
        <v>29</v>
      </c>
      <c r="J203" s="3">
        <v>5.3</v>
      </c>
      <c r="K203" s="3">
        <v>55</v>
      </c>
      <c r="L203" s="3">
        <v>291.5</v>
      </c>
      <c r="M203" s="1" t="s">
        <v>29</v>
      </c>
      <c r="N203" s="1" t="s">
        <v>40</v>
      </c>
      <c r="O203" s="3">
        <v>0</v>
      </c>
      <c r="P203" s="4" t="s">
        <v>3302</v>
      </c>
      <c r="Q203" s="1" t="b">
        <v>0</v>
      </c>
      <c r="R203" s="2">
        <v>55</v>
      </c>
      <c r="S203" s="3">
        <v>291.5</v>
      </c>
      <c r="T203" s="2" t="s">
        <v>29</v>
      </c>
      <c r="U203" s="3">
        <v>0</v>
      </c>
      <c r="V203" s="2" t="s">
        <v>29</v>
      </c>
      <c r="W203" s="3">
        <v>0</v>
      </c>
      <c r="X203" s="2" t="s">
        <v>29</v>
      </c>
      <c r="Y203" s="3">
        <v>0</v>
      </c>
      <c r="Z203" s="1" t="s">
        <v>31</v>
      </c>
      <c r="AA203" s="1" t="b">
        <v>0</v>
      </c>
    </row>
    <row r="204" spans="1:27" outlineLevel="2" x14ac:dyDescent="0.25">
      <c r="A204" s="1" t="b">
        <v>0</v>
      </c>
      <c r="B204" s="1" t="s">
        <v>3317</v>
      </c>
      <c r="C204" s="2">
        <v>1</v>
      </c>
      <c r="D204" s="1" t="s">
        <v>27</v>
      </c>
      <c r="E204" s="2">
        <v>546</v>
      </c>
      <c r="F204" s="1" t="s">
        <v>399</v>
      </c>
      <c r="G204" s="1" t="s">
        <v>399</v>
      </c>
      <c r="H204" s="1" t="s">
        <v>399</v>
      </c>
      <c r="I204" s="2">
        <v>20</v>
      </c>
      <c r="J204" s="3">
        <v>29</v>
      </c>
      <c r="K204" s="3">
        <v>52</v>
      </c>
      <c r="L204" s="3">
        <v>1508</v>
      </c>
      <c r="M204" s="1" t="s">
        <v>29</v>
      </c>
      <c r="N204" s="1" t="s">
        <v>40</v>
      </c>
      <c r="O204" s="3">
        <v>0</v>
      </c>
      <c r="P204" s="4" t="s">
        <v>3302</v>
      </c>
      <c r="Q204" s="1" t="b">
        <v>0</v>
      </c>
      <c r="R204" s="2">
        <v>52</v>
      </c>
      <c r="S204" s="3">
        <v>1508</v>
      </c>
      <c r="T204" s="2" t="s">
        <v>29</v>
      </c>
      <c r="U204" s="3">
        <v>0</v>
      </c>
      <c r="V204" s="2" t="s">
        <v>29</v>
      </c>
      <c r="W204" s="3">
        <v>0</v>
      </c>
      <c r="X204" s="2" t="s">
        <v>29</v>
      </c>
      <c r="Y204" s="3">
        <v>0</v>
      </c>
      <c r="Z204" s="1" t="s">
        <v>31</v>
      </c>
      <c r="AA204" s="1" t="b">
        <v>0</v>
      </c>
    </row>
    <row r="205" spans="1:27" outlineLevel="2" x14ac:dyDescent="0.25">
      <c r="A205" s="1" t="b">
        <v>0</v>
      </c>
      <c r="B205" s="1" t="s">
        <v>3318</v>
      </c>
      <c r="C205" s="2">
        <v>1</v>
      </c>
      <c r="D205" s="1" t="s">
        <v>27</v>
      </c>
      <c r="E205" s="2">
        <v>554</v>
      </c>
      <c r="F205" s="1" t="s">
        <v>400</v>
      </c>
      <c r="G205" s="1" t="s">
        <v>401</v>
      </c>
      <c r="H205" s="1" t="s">
        <v>401</v>
      </c>
      <c r="I205" s="2">
        <v>10</v>
      </c>
      <c r="J205" s="3">
        <v>205</v>
      </c>
      <c r="K205" s="3">
        <v>150</v>
      </c>
      <c r="L205" s="3">
        <v>30750</v>
      </c>
      <c r="M205" s="1" t="s">
        <v>29</v>
      </c>
      <c r="N205" s="1" t="s">
        <v>30</v>
      </c>
      <c r="O205" s="3">
        <v>0</v>
      </c>
      <c r="P205" s="4" t="s">
        <v>3302</v>
      </c>
      <c r="Q205" s="1" t="b">
        <v>0</v>
      </c>
      <c r="R205" s="2">
        <v>150</v>
      </c>
      <c r="S205" s="3">
        <v>30750</v>
      </c>
      <c r="T205" s="2" t="s">
        <v>29</v>
      </c>
      <c r="U205" s="3">
        <v>0</v>
      </c>
      <c r="V205" s="2" t="s">
        <v>29</v>
      </c>
      <c r="W205" s="3">
        <v>0</v>
      </c>
      <c r="X205" s="2" t="s">
        <v>29</v>
      </c>
      <c r="Y205" s="3">
        <v>0</v>
      </c>
      <c r="Z205" s="1" t="s">
        <v>31</v>
      </c>
      <c r="AA205" s="1" t="b">
        <v>0</v>
      </c>
    </row>
    <row r="206" spans="1:27" outlineLevel="2" x14ac:dyDescent="0.25">
      <c r="A206" s="1" t="b">
        <v>0</v>
      </c>
      <c r="B206" s="1" t="s">
        <v>3319</v>
      </c>
      <c r="C206" s="2">
        <v>1</v>
      </c>
      <c r="D206" s="1" t="s">
        <v>27</v>
      </c>
      <c r="E206" s="2">
        <v>593</v>
      </c>
      <c r="F206" s="1" t="s">
        <v>402</v>
      </c>
      <c r="G206" s="1" t="s">
        <v>402</v>
      </c>
      <c r="H206" s="1" t="s">
        <v>402</v>
      </c>
      <c r="I206" s="2">
        <v>12</v>
      </c>
      <c r="J206" s="3">
        <v>108</v>
      </c>
      <c r="K206" s="3">
        <v>9</v>
      </c>
      <c r="L206" s="3">
        <v>972</v>
      </c>
      <c r="M206" s="1" t="s">
        <v>29</v>
      </c>
      <c r="N206" s="1" t="s">
        <v>40</v>
      </c>
      <c r="O206" s="3">
        <v>0</v>
      </c>
      <c r="P206" s="4" t="s">
        <v>3302</v>
      </c>
      <c r="Q206" s="1" t="b">
        <v>0</v>
      </c>
      <c r="R206" s="2">
        <v>9</v>
      </c>
      <c r="S206" s="3">
        <v>972</v>
      </c>
      <c r="T206" s="2" t="s">
        <v>29</v>
      </c>
      <c r="U206" s="3">
        <v>0</v>
      </c>
      <c r="V206" s="2" t="s">
        <v>29</v>
      </c>
      <c r="W206" s="3">
        <v>0</v>
      </c>
      <c r="X206" s="2" t="s">
        <v>29</v>
      </c>
      <c r="Y206" s="3">
        <v>0</v>
      </c>
      <c r="Z206" s="1" t="s">
        <v>31</v>
      </c>
      <c r="AA206" s="1" t="b">
        <v>0</v>
      </c>
    </row>
    <row r="207" spans="1:27" outlineLevel="2" x14ac:dyDescent="0.25">
      <c r="A207" s="1" t="b">
        <v>0</v>
      </c>
      <c r="B207" s="1" t="s">
        <v>3320</v>
      </c>
      <c r="C207" s="2">
        <v>1</v>
      </c>
      <c r="D207" s="1" t="s">
        <v>27</v>
      </c>
      <c r="E207" s="2">
        <v>596</v>
      </c>
      <c r="F207" s="1" t="s">
        <v>403</v>
      </c>
      <c r="G207" s="1" t="s">
        <v>404</v>
      </c>
      <c r="H207" s="1" t="s">
        <v>29</v>
      </c>
      <c r="I207" s="2" t="s">
        <v>29</v>
      </c>
      <c r="J207" s="3">
        <v>143</v>
      </c>
      <c r="K207" s="3">
        <v>2</v>
      </c>
      <c r="L207" s="3">
        <v>286</v>
      </c>
      <c r="M207" s="1" t="s">
        <v>29</v>
      </c>
      <c r="N207" s="1" t="s">
        <v>40</v>
      </c>
      <c r="O207" s="3">
        <v>0</v>
      </c>
      <c r="P207" s="4" t="s">
        <v>3302</v>
      </c>
      <c r="Q207" s="1" t="b">
        <v>0</v>
      </c>
      <c r="R207" s="2">
        <v>2</v>
      </c>
      <c r="S207" s="3">
        <v>286</v>
      </c>
      <c r="T207" s="2" t="s">
        <v>29</v>
      </c>
      <c r="U207" s="3">
        <v>0</v>
      </c>
      <c r="V207" s="2" t="s">
        <v>29</v>
      </c>
      <c r="W207" s="3">
        <v>0</v>
      </c>
      <c r="X207" s="2" t="s">
        <v>29</v>
      </c>
      <c r="Y207" s="3">
        <v>0</v>
      </c>
      <c r="Z207" s="1" t="s">
        <v>31</v>
      </c>
      <c r="AA207" s="1" t="b">
        <v>0</v>
      </c>
    </row>
    <row r="208" spans="1:27" outlineLevel="2" x14ac:dyDescent="0.25">
      <c r="A208" s="1" t="b">
        <v>0</v>
      </c>
      <c r="B208" s="1" t="s">
        <v>3321</v>
      </c>
      <c r="C208" s="2">
        <v>1</v>
      </c>
      <c r="D208" s="1" t="s">
        <v>27</v>
      </c>
      <c r="E208" s="2">
        <v>632</v>
      </c>
      <c r="F208" s="1" t="s">
        <v>405</v>
      </c>
      <c r="G208" s="1" t="s">
        <v>406</v>
      </c>
      <c r="H208" s="1" t="s">
        <v>407</v>
      </c>
      <c r="I208" s="2">
        <v>10</v>
      </c>
      <c r="J208" s="3">
        <v>7.5</v>
      </c>
      <c r="K208" s="3">
        <v>40</v>
      </c>
      <c r="L208" s="3">
        <v>300</v>
      </c>
      <c r="M208" s="1" t="s">
        <v>29</v>
      </c>
      <c r="N208" s="1" t="s">
        <v>29</v>
      </c>
      <c r="O208" s="3">
        <v>0</v>
      </c>
      <c r="P208" s="4" t="s">
        <v>3302</v>
      </c>
      <c r="Q208" s="1" t="b">
        <v>0</v>
      </c>
      <c r="R208" s="2">
        <v>40</v>
      </c>
      <c r="S208" s="3">
        <v>300</v>
      </c>
      <c r="T208" s="2" t="s">
        <v>29</v>
      </c>
      <c r="U208" s="3">
        <v>0</v>
      </c>
      <c r="V208" s="2" t="s">
        <v>29</v>
      </c>
      <c r="W208" s="3">
        <v>0</v>
      </c>
      <c r="X208" s="2" t="s">
        <v>29</v>
      </c>
      <c r="Y208" s="3">
        <v>0</v>
      </c>
      <c r="Z208" s="1" t="s">
        <v>29</v>
      </c>
      <c r="AA208" s="1" t="b">
        <v>0</v>
      </c>
    </row>
    <row r="209" spans="1:27" outlineLevel="2" x14ac:dyDescent="0.25">
      <c r="A209" s="1" t="b">
        <v>0</v>
      </c>
      <c r="B209" s="1" t="s">
        <v>3322</v>
      </c>
      <c r="C209" s="2">
        <v>1</v>
      </c>
      <c r="D209" s="1" t="s">
        <v>27</v>
      </c>
      <c r="E209" s="2">
        <v>633</v>
      </c>
      <c r="F209" s="1" t="s">
        <v>408</v>
      </c>
      <c r="G209" s="1" t="s">
        <v>408</v>
      </c>
      <c r="H209" s="1" t="s">
        <v>407</v>
      </c>
      <c r="I209" s="2">
        <v>10</v>
      </c>
      <c r="J209" s="3">
        <v>5</v>
      </c>
      <c r="K209" s="3">
        <v>83</v>
      </c>
      <c r="L209" s="3">
        <v>415</v>
      </c>
      <c r="M209" s="1" t="s">
        <v>29</v>
      </c>
      <c r="N209" s="1" t="s">
        <v>29</v>
      </c>
      <c r="O209" s="3">
        <v>0</v>
      </c>
      <c r="P209" s="4" t="s">
        <v>3302</v>
      </c>
      <c r="Q209" s="1" t="b">
        <v>0</v>
      </c>
      <c r="R209" s="2">
        <v>83</v>
      </c>
      <c r="S209" s="3">
        <v>415</v>
      </c>
      <c r="T209" s="2" t="s">
        <v>29</v>
      </c>
      <c r="U209" s="3">
        <v>0</v>
      </c>
      <c r="V209" s="2" t="s">
        <v>29</v>
      </c>
      <c r="W209" s="3">
        <v>0</v>
      </c>
      <c r="X209" s="2" t="s">
        <v>29</v>
      </c>
      <c r="Y209" s="3">
        <v>0</v>
      </c>
      <c r="Z209" s="1" t="s">
        <v>29</v>
      </c>
      <c r="AA209" s="1" t="b">
        <v>0</v>
      </c>
    </row>
    <row r="210" spans="1:27" outlineLevel="2" x14ac:dyDescent="0.25">
      <c r="A210" s="1" t="b">
        <v>0</v>
      </c>
      <c r="B210" s="1" t="s">
        <v>3323</v>
      </c>
      <c r="C210" s="2">
        <v>1</v>
      </c>
      <c r="D210" s="1" t="s">
        <v>27</v>
      </c>
      <c r="E210" s="2">
        <v>634</v>
      </c>
      <c r="F210" s="1" t="s">
        <v>409</v>
      </c>
      <c r="G210" s="1" t="s">
        <v>410</v>
      </c>
      <c r="H210" s="1" t="s">
        <v>411</v>
      </c>
      <c r="I210" s="2">
        <v>20</v>
      </c>
      <c r="J210" s="3">
        <v>160</v>
      </c>
      <c r="K210" s="3">
        <v>2</v>
      </c>
      <c r="L210" s="3">
        <v>320</v>
      </c>
      <c r="M210" s="1" t="s">
        <v>29</v>
      </c>
      <c r="N210" s="1" t="s">
        <v>29</v>
      </c>
      <c r="O210" s="3">
        <v>0</v>
      </c>
      <c r="P210" s="4" t="s">
        <v>3302</v>
      </c>
      <c r="Q210" s="1" t="b">
        <v>0</v>
      </c>
      <c r="R210" s="2">
        <v>2</v>
      </c>
      <c r="S210" s="3">
        <v>320</v>
      </c>
      <c r="T210" s="2" t="s">
        <v>29</v>
      </c>
      <c r="U210" s="3">
        <v>0</v>
      </c>
      <c r="V210" s="2" t="s">
        <v>29</v>
      </c>
      <c r="W210" s="3">
        <v>0</v>
      </c>
      <c r="X210" s="2" t="s">
        <v>29</v>
      </c>
      <c r="Y210" s="3">
        <v>0</v>
      </c>
      <c r="Z210" s="1" t="s">
        <v>29</v>
      </c>
      <c r="AA210" s="1" t="b">
        <v>0</v>
      </c>
    </row>
    <row r="211" spans="1:27" outlineLevel="2" x14ac:dyDescent="0.25">
      <c r="A211" s="1" t="b">
        <v>0</v>
      </c>
      <c r="B211" s="1" t="s">
        <v>3324</v>
      </c>
      <c r="C211" s="2">
        <v>1</v>
      </c>
      <c r="D211" s="1" t="s">
        <v>27</v>
      </c>
      <c r="E211" s="2">
        <v>635</v>
      </c>
      <c r="F211" s="1" t="s">
        <v>412</v>
      </c>
      <c r="G211" s="1" t="s">
        <v>413</v>
      </c>
      <c r="H211" s="1" t="s">
        <v>414</v>
      </c>
      <c r="I211" s="2">
        <v>20</v>
      </c>
      <c r="J211" s="3">
        <v>180</v>
      </c>
      <c r="K211" s="3">
        <v>32</v>
      </c>
      <c r="L211" s="3">
        <v>5760</v>
      </c>
      <c r="M211" s="1" t="s">
        <v>29</v>
      </c>
      <c r="N211" s="1" t="s">
        <v>40</v>
      </c>
      <c r="O211" s="3">
        <v>0</v>
      </c>
      <c r="P211" s="4" t="s">
        <v>3302</v>
      </c>
      <c r="Q211" s="1" t="b">
        <v>0</v>
      </c>
      <c r="R211" s="2">
        <v>32</v>
      </c>
      <c r="S211" s="3">
        <v>5760</v>
      </c>
      <c r="T211" s="2" t="s">
        <v>29</v>
      </c>
      <c r="U211" s="3">
        <v>0</v>
      </c>
      <c r="V211" s="2" t="s">
        <v>29</v>
      </c>
      <c r="W211" s="3">
        <v>0</v>
      </c>
      <c r="X211" s="2" t="s">
        <v>29</v>
      </c>
      <c r="Y211" s="3">
        <v>0</v>
      </c>
      <c r="Z211" s="1" t="s">
        <v>29</v>
      </c>
      <c r="AA211" s="1" t="b">
        <v>0</v>
      </c>
    </row>
    <row r="212" spans="1:27" outlineLevel="2" x14ac:dyDescent="0.25">
      <c r="A212" s="1" t="b">
        <v>0</v>
      </c>
      <c r="B212" s="1" t="s">
        <v>3325</v>
      </c>
      <c r="C212" s="2">
        <v>1</v>
      </c>
      <c r="D212" s="1" t="s">
        <v>27</v>
      </c>
      <c r="E212" s="2">
        <v>636</v>
      </c>
      <c r="F212" s="1" t="s">
        <v>415</v>
      </c>
      <c r="G212" s="1" t="s">
        <v>416</v>
      </c>
      <c r="H212" s="1" t="s">
        <v>417</v>
      </c>
      <c r="I212" s="2">
        <v>10</v>
      </c>
      <c r="J212" s="3">
        <v>4.8</v>
      </c>
      <c r="K212" s="3">
        <v>46</v>
      </c>
      <c r="L212" s="3">
        <v>220.8</v>
      </c>
      <c r="M212" s="1" t="s">
        <v>29</v>
      </c>
      <c r="N212" s="1" t="s">
        <v>29</v>
      </c>
      <c r="O212" s="3">
        <v>0</v>
      </c>
      <c r="P212" s="4" t="s">
        <v>3302</v>
      </c>
      <c r="Q212" s="1" t="b">
        <v>0</v>
      </c>
      <c r="R212" s="2">
        <v>46</v>
      </c>
      <c r="S212" s="3">
        <v>220.8</v>
      </c>
      <c r="T212" s="2" t="s">
        <v>29</v>
      </c>
      <c r="U212" s="3">
        <v>0</v>
      </c>
      <c r="V212" s="2" t="s">
        <v>29</v>
      </c>
      <c r="W212" s="3">
        <v>0</v>
      </c>
      <c r="X212" s="2" t="s">
        <v>29</v>
      </c>
      <c r="Y212" s="3">
        <v>0</v>
      </c>
      <c r="Z212" s="1" t="s">
        <v>29</v>
      </c>
      <c r="AA212" s="1" t="b">
        <v>0</v>
      </c>
    </row>
    <row r="213" spans="1:27" outlineLevel="2" x14ac:dyDescent="0.25">
      <c r="A213" s="1" t="b">
        <v>0</v>
      </c>
      <c r="B213" s="1" t="s">
        <v>3326</v>
      </c>
      <c r="C213" s="2">
        <v>1</v>
      </c>
      <c r="D213" s="1" t="s">
        <v>27</v>
      </c>
      <c r="E213" s="2">
        <v>639</v>
      </c>
      <c r="F213" s="1" t="s">
        <v>597</v>
      </c>
      <c r="G213" s="1" t="s">
        <v>598</v>
      </c>
      <c r="H213" s="1" t="s">
        <v>599</v>
      </c>
      <c r="I213" s="2">
        <v>10</v>
      </c>
      <c r="J213" s="3">
        <v>568</v>
      </c>
      <c r="K213" s="3">
        <v>28</v>
      </c>
      <c r="L213" s="3">
        <v>15904</v>
      </c>
      <c r="M213" s="1" t="s">
        <v>29</v>
      </c>
      <c r="N213" s="1" t="s">
        <v>29</v>
      </c>
      <c r="O213" s="3">
        <v>0</v>
      </c>
      <c r="P213" s="4" t="s">
        <v>3302</v>
      </c>
      <c r="Q213" s="1" t="b">
        <v>0</v>
      </c>
      <c r="R213" s="2">
        <v>28</v>
      </c>
      <c r="S213" s="3">
        <v>15904</v>
      </c>
      <c r="T213" s="2" t="s">
        <v>29</v>
      </c>
      <c r="U213" s="3">
        <v>0</v>
      </c>
      <c r="V213" s="2" t="s">
        <v>29</v>
      </c>
      <c r="W213" s="3">
        <v>0</v>
      </c>
      <c r="X213" s="2" t="s">
        <v>29</v>
      </c>
      <c r="Y213" s="3">
        <v>0</v>
      </c>
      <c r="Z213" s="1" t="s">
        <v>29</v>
      </c>
      <c r="AA213" s="1" t="b">
        <v>0</v>
      </c>
    </row>
    <row r="214" spans="1:27" outlineLevel="2" x14ac:dyDescent="0.25">
      <c r="L214" s="6">
        <f>SUBTOTAL(9,L189:L213)</f>
        <v>688043.8</v>
      </c>
    </row>
    <row r="215" spans="1:27" outlineLevel="2" x14ac:dyDescent="0.25">
      <c r="A215" s="5" t="s">
        <v>3327</v>
      </c>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1:27" outlineLevel="1" x14ac:dyDescent="0.25">
      <c r="A216" s="1" t="b">
        <v>0</v>
      </c>
      <c r="B216" s="1" t="s">
        <v>3328</v>
      </c>
      <c r="C216" s="2">
        <v>1</v>
      </c>
      <c r="D216" s="1" t="s">
        <v>27</v>
      </c>
      <c r="E216" s="2">
        <v>588</v>
      </c>
      <c r="F216" s="1" t="s">
        <v>698</v>
      </c>
      <c r="G216" s="1" t="s">
        <v>699</v>
      </c>
      <c r="H216" s="1" t="s">
        <v>700</v>
      </c>
      <c r="I216" s="2">
        <v>1</v>
      </c>
      <c r="J216" s="3">
        <v>528</v>
      </c>
      <c r="K216" s="3">
        <v>18</v>
      </c>
      <c r="L216" s="3">
        <v>9504</v>
      </c>
      <c r="M216" s="1" t="s">
        <v>29</v>
      </c>
      <c r="N216" s="1" t="s">
        <v>40</v>
      </c>
      <c r="O216" s="3">
        <v>0</v>
      </c>
      <c r="P216" s="4" t="s">
        <v>3329</v>
      </c>
      <c r="Q216" s="1" t="b">
        <v>0</v>
      </c>
      <c r="R216" s="2">
        <v>18</v>
      </c>
      <c r="S216" s="3">
        <v>9504</v>
      </c>
      <c r="T216" s="2" t="s">
        <v>29</v>
      </c>
      <c r="U216" s="3">
        <v>0</v>
      </c>
      <c r="V216" s="2" t="s">
        <v>29</v>
      </c>
      <c r="W216" s="3">
        <v>0</v>
      </c>
      <c r="X216" s="2" t="s">
        <v>29</v>
      </c>
      <c r="Y216" s="3">
        <v>0</v>
      </c>
      <c r="Z216" s="1" t="s">
        <v>31</v>
      </c>
      <c r="AA216" s="1" t="b">
        <v>0</v>
      </c>
    </row>
    <row r="217" spans="1:27" outlineLevel="2" x14ac:dyDescent="0.25">
      <c r="L217" s="6">
        <f>SUBTOTAL(9,L216)</f>
        <v>9504</v>
      </c>
    </row>
    <row r="218" spans="1:27" outlineLevel="2" x14ac:dyDescent="0.25">
      <c r="A218" s="5" t="s">
        <v>3330</v>
      </c>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1:27" outlineLevel="2" x14ac:dyDescent="0.25">
      <c r="A219" s="1" t="b">
        <v>0</v>
      </c>
      <c r="B219" s="1" t="s">
        <v>3331</v>
      </c>
      <c r="C219" s="2">
        <v>1</v>
      </c>
      <c r="D219" s="1" t="s">
        <v>27</v>
      </c>
      <c r="E219" s="2">
        <v>11</v>
      </c>
      <c r="F219" s="1" t="s">
        <v>508</v>
      </c>
      <c r="G219" s="1" t="s">
        <v>509</v>
      </c>
      <c r="H219" s="1" t="s">
        <v>29</v>
      </c>
      <c r="I219" s="2" t="s">
        <v>29</v>
      </c>
      <c r="J219" s="3">
        <v>84.5</v>
      </c>
      <c r="K219" s="3">
        <v>550</v>
      </c>
      <c r="L219" s="3">
        <v>46475</v>
      </c>
      <c r="M219" s="1" t="s">
        <v>29</v>
      </c>
      <c r="N219" s="1" t="s">
        <v>30</v>
      </c>
      <c r="O219" s="3">
        <v>0</v>
      </c>
      <c r="P219" s="4" t="s">
        <v>3332</v>
      </c>
      <c r="Q219" s="1" t="b">
        <v>0</v>
      </c>
      <c r="R219" s="2">
        <v>550</v>
      </c>
      <c r="S219" s="3">
        <v>46475</v>
      </c>
      <c r="T219" s="2" t="s">
        <v>29</v>
      </c>
      <c r="U219" s="3">
        <v>0</v>
      </c>
      <c r="V219" s="2" t="s">
        <v>29</v>
      </c>
      <c r="W219" s="3">
        <v>0</v>
      </c>
      <c r="X219" s="2" t="s">
        <v>29</v>
      </c>
      <c r="Y219" s="3">
        <v>0</v>
      </c>
      <c r="Z219" s="1" t="s">
        <v>31</v>
      </c>
      <c r="AA219" s="1" t="b">
        <v>0</v>
      </c>
    </row>
    <row r="220" spans="1:27" outlineLevel="2" x14ac:dyDescent="0.25">
      <c r="A220" s="1" t="b">
        <v>0</v>
      </c>
      <c r="B220" s="1" t="s">
        <v>3333</v>
      </c>
      <c r="C220" s="2">
        <v>1</v>
      </c>
      <c r="D220" s="1" t="s">
        <v>27</v>
      </c>
      <c r="E220" s="2">
        <v>29</v>
      </c>
      <c r="F220" s="1" t="s">
        <v>510</v>
      </c>
      <c r="G220" s="1" t="s">
        <v>510</v>
      </c>
      <c r="H220" s="1" t="s">
        <v>29</v>
      </c>
      <c r="I220" s="2" t="s">
        <v>29</v>
      </c>
      <c r="J220" s="3">
        <v>42.4</v>
      </c>
      <c r="K220" s="3">
        <v>140</v>
      </c>
      <c r="L220" s="3">
        <v>5936</v>
      </c>
      <c r="M220" s="1" t="s">
        <v>29</v>
      </c>
      <c r="N220" s="1" t="s">
        <v>30</v>
      </c>
      <c r="O220" s="3">
        <v>0</v>
      </c>
      <c r="P220" s="4" t="s">
        <v>3332</v>
      </c>
      <c r="Q220" s="1" t="b">
        <v>0</v>
      </c>
      <c r="R220" s="2">
        <v>140</v>
      </c>
      <c r="S220" s="3">
        <v>5936</v>
      </c>
      <c r="T220" s="2" t="s">
        <v>29</v>
      </c>
      <c r="U220" s="3">
        <v>0</v>
      </c>
      <c r="V220" s="2" t="s">
        <v>29</v>
      </c>
      <c r="W220" s="3">
        <v>0</v>
      </c>
      <c r="X220" s="2" t="s">
        <v>29</v>
      </c>
      <c r="Y220" s="3">
        <v>0</v>
      </c>
      <c r="Z220" s="1" t="s">
        <v>31</v>
      </c>
      <c r="AA220" s="1" t="b">
        <v>0</v>
      </c>
    </row>
    <row r="221" spans="1:27" outlineLevel="2" x14ac:dyDescent="0.25">
      <c r="A221" s="1" t="b">
        <v>0</v>
      </c>
      <c r="B221" s="1" t="s">
        <v>3334</v>
      </c>
      <c r="C221" s="2">
        <v>1</v>
      </c>
      <c r="D221" s="1" t="s">
        <v>27</v>
      </c>
      <c r="E221" s="2">
        <v>35</v>
      </c>
      <c r="F221" s="1" t="s">
        <v>512</v>
      </c>
      <c r="G221" s="1" t="s">
        <v>512</v>
      </c>
      <c r="H221" s="1" t="s">
        <v>29</v>
      </c>
      <c r="I221" s="2" t="s">
        <v>29</v>
      </c>
      <c r="J221" s="3">
        <v>32</v>
      </c>
      <c r="K221" s="3">
        <v>105</v>
      </c>
      <c r="L221" s="3">
        <v>3360</v>
      </c>
      <c r="M221" s="1" t="s">
        <v>29</v>
      </c>
      <c r="N221" s="1" t="s">
        <v>30</v>
      </c>
      <c r="O221" s="3">
        <v>0</v>
      </c>
      <c r="P221" s="4" t="s">
        <v>3332</v>
      </c>
      <c r="Q221" s="1" t="b">
        <v>0</v>
      </c>
      <c r="R221" s="2">
        <v>105</v>
      </c>
      <c r="S221" s="3">
        <v>3360</v>
      </c>
      <c r="T221" s="2" t="s">
        <v>29</v>
      </c>
      <c r="U221" s="3">
        <v>0</v>
      </c>
      <c r="V221" s="2" t="s">
        <v>29</v>
      </c>
      <c r="W221" s="3">
        <v>0</v>
      </c>
      <c r="X221" s="2" t="s">
        <v>29</v>
      </c>
      <c r="Y221" s="3">
        <v>0</v>
      </c>
      <c r="Z221" s="1" t="s">
        <v>31</v>
      </c>
      <c r="AA221" s="1" t="b">
        <v>0</v>
      </c>
    </row>
    <row r="222" spans="1:27" outlineLevel="2" x14ac:dyDescent="0.25">
      <c r="A222" s="1" t="b">
        <v>0</v>
      </c>
      <c r="B222" s="1" t="s">
        <v>3335</v>
      </c>
      <c r="C222" s="2">
        <v>1</v>
      </c>
      <c r="D222" s="1" t="s">
        <v>27</v>
      </c>
      <c r="E222" s="2">
        <v>37</v>
      </c>
      <c r="F222" s="1" t="s">
        <v>703</v>
      </c>
      <c r="G222" s="1" t="s">
        <v>703</v>
      </c>
      <c r="H222" s="1" t="s">
        <v>29</v>
      </c>
      <c r="I222" s="2" t="s">
        <v>29</v>
      </c>
      <c r="J222" s="3">
        <v>33.6</v>
      </c>
      <c r="K222" s="3">
        <v>680</v>
      </c>
      <c r="L222" s="3">
        <v>22848</v>
      </c>
      <c r="M222" s="1" t="s">
        <v>29</v>
      </c>
      <c r="N222" s="1" t="s">
        <v>30</v>
      </c>
      <c r="O222" s="3">
        <v>0</v>
      </c>
      <c r="P222" s="4" t="s">
        <v>3332</v>
      </c>
      <c r="Q222" s="1" t="b">
        <v>0</v>
      </c>
      <c r="R222" s="2">
        <v>680</v>
      </c>
      <c r="S222" s="3">
        <v>22848</v>
      </c>
      <c r="T222" s="2" t="s">
        <v>29</v>
      </c>
      <c r="U222" s="3">
        <v>0</v>
      </c>
      <c r="V222" s="2" t="s">
        <v>29</v>
      </c>
      <c r="W222" s="3">
        <v>0</v>
      </c>
      <c r="X222" s="2" t="s">
        <v>29</v>
      </c>
      <c r="Y222" s="3">
        <v>0</v>
      </c>
      <c r="Z222" s="1" t="s">
        <v>31</v>
      </c>
      <c r="AA222" s="1" t="b">
        <v>0</v>
      </c>
    </row>
    <row r="223" spans="1:27" outlineLevel="2" x14ac:dyDescent="0.25">
      <c r="A223" s="1" t="b">
        <v>0</v>
      </c>
      <c r="B223" s="1" t="s">
        <v>3336</v>
      </c>
      <c r="C223" s="2">
        <v>1</v>
      </c>
      <c r="D223" s="1" t="s">
        <v>27</v>
      </c>
      <c r="E223" s="2">
        <v>63</v>
      </c>
      <c r="F223" s="1" t="s">
        <v>706</v>
      </c>
      <c r="G223" s="1" t="s">
        <v>707</v>
      </c>
      <c r="H223" s="1" t="s">
        <v>29</v>
      </c>
      <c r="I223" s="2" t="s">
        <v>29</v>
      </c>
      <c r="J223" s="3">
        <v>36.700000000000003</v>
      </c>
      <c r="K223" s="3">
        <v>540</v>
      </c>
      <c r="L223" s="3">
        <v>19818</v>
      </c>
      <c r="M223" s="1" t="s">
        <v>29</v>
      </c>
      <c r="N223" s="1" t="s">
        <v>30</v>
      </c>
      <c r="O223" s="3">
        <v>0</v>
      </c>
      <c r="P223" s="4" t="s">
        <v>3332</v>
      </c>
      <c r="Q223" s="1" t="b">
        <v>0</v>
      </c>
      <c r="R223" s="2">
        <v>540</v>
      </c>
      <c r="S223" s="3">
        <v>19818</v>
      </c>
      <c r="T223" s="2" t="s">
        <v>29</v>
      </c>
      <c r="U223" s="3">
        <v>0</v>
      </c>
      <c r="V223" s="2" t="s">
        <v>29</v>
      </c>
      <c r="W223" s="3">
        <v>0</v>
      </c>
      <c r="X223" s="2" t="s">
        <v>29</v>
      </c>
      <c r="Y223" s="3">
        <v>0</v>
      </c>
      <c r="Z223" s="1" t="s">
        <v>31</v>
      </c>
      <c r="AA223" s="1" t="b">
        <v>0</v>
      </c>
    </row>
    <row r="224" spans="1:27" outlineLevel="2" x14ac:dyDescent="0.25">
      <c r="A224" s="1" t="b">
        <v>0</v>
      </c>
      <c r="B224" s="1" t="s">
        <v>3337</v>
      </c>
      <c r="C224" s="2">
        <v>1</v>
      </c>
      <c r="D224" s="1" t="s">
        <v>27</v>
      </c>
      <c r="E224" s="2">
        <v>71</v>
      </c>
      <c r="F224" s="1" t="s">
        <v>515</v>
      </c>
      <c r="G224" s="1" t="s">
        <v>516</v>
      </c>
      <c r="H224" s="1" t="s">
        <v>29</v>
      </c>
      <c r="I224" s="2" t="s">
        <v>29</v>
      </c>
      <c r="J224" s="3">
        <v>60</v>
      </c>
      <c r="K224" s="3">
        <v>34</v>
      </c>
      <c r="L224" s="3">
        <v>2040</v>
      </c>
      <c r="M224" s="1" t="s">
        <v>29</v>
      </c>
      <c r="N224" s="1" t="s">
        <v>40</v>
      </c>
      <c r="O224" s="3">
        <v>0</v>
      </c>
      <c r="P224" s="4" t="s">
        <v>3332</v>
      </c>
      <c r="Q224" s="1" t="b">
        <v>0</v>
      </c>
      <c r="R224" s="2">
        <v>34</v>
      </c>
      <c r="S224" s="3">
        <v>2040</v>
      </c>
      <c r="T224" s="2" t="s">
        <v>29</v>
      </c>
      <c r="U224" s="3">
        <v>0</v>
      </c>
      <c r="V224" s="2" t="s">
        <v>29</v>
      </c>
      <c r="W224" s="3">
        <v>0</v>
      </c>
      <c r="X224" s="2" t="s">
        <v>29</v>
      </c>
      <c r="Y224" s="3">
        <v>0</v>
      </c>
      <c r="Z224" s="1" t="s">
        <v>31</v>
      </c>
      <c r="AA224" s="1" t="b">
        <v>0</v>
      </c>
    </row>
    <row r="225" spans="1:27" outlineLevel="2" x14ac:dyDescent="0.25">
      <c r="A225" s="1" t="b">
        <v>0</v>
      </c>
      <c r="B225" s="1" t="s">
        <v>3338</v>
      </c>
      <c r="C225" s="2">
        <v>1</v>
      </c>
      <c r="D225" s="1" t="s">
        <v>27</v>
      </c>
      <c r="E225" s="2">
        <v>183</v>
      </c>
      <c r="F225" s="1" t="s">
        <v>517</v>
      </c>
      <c r="G225" s="1" t="s">
        <v>517</v>
      </c>
      <c r="H225" s="1" t="s">
        <v>29</v>
      </c>
      <c r="I225" s="2" t="s">
        <v>29</v>
      </c>
      <c r="J225" s="3">
        <v>38.5</v>
      </c>
      <c r="K225" s="3">
        <v>320</v>
      </c>
      <c r="L225" s="3">
        <v>12320</v>
      </c>
      <c r="M225" s="1" t="s">
        <v>29</v>
      </c>
      <c r="N225" s="1" t="s">
        <v>30</v>
      </c>
      <c r="O225" s="3">
        <v>0</v>
      </c>
      <c r="P225" s="4" t="s">
        <v>3332</v>
      </c>
      <c r="Q225" s="1" t="b">
        <v>0</v>
      </c>
      <c r="R225" s="2">
        <v>320</v>
      </c>
      <c r="S225" s="3">
        <v>12320</v>
      </c>
      <c r="T225" s="2" t="s">
        <v>29</v>
      </c>
      <c r="U225" s="3">
        <v>0</v>
      </c>
      <c r="V225" s="2" t="s">
        <v>29</v>
      </c>
      <c r="W225" s="3">
        <v>0</v>
      </c>
      <c r="X225" s="2" t="s">
        <v>29</v>
      </c>
      <c r="Y225" s="3">
        <v>0</v>
      </c>
      <c r="Z225" s="1" t="s">
        <v>31</v>
      </c>
      <c r="AA225" s="1" t="b">
        <v>0</v>
      </c>
    </row>
    <row r="226" spans="1:27" outlineLevel="2" x14ac:dyDescent="0.25">
      <c r="A226" s="1" t="b">
        <v>0</v>
      </c>
      <c r="B226" s="1" t="s">
        <v>3339</v>
      </c>
      <c r="C226" s="2">
        <v>1</v>
      </c>
      <c r="D226" s="1" t="s">
        <v>27</v>
      </c>
      <c r="E226" s="2">
        <v>205</v>
      </c>
      <c r="F226" s="1" t="s">
        <v>518</v>
      </c>
      <c r="G226" s="1" t="s">
        <v>518</v>
      </c>
      <c r="H226" s="1" t="s">
        <v>29</v>
      </c>
      <c r="I226" s="2" t="s">
        <v>29</v>
      </c>
      <c r="J226" s="3">
        <v>18.899999999999999</v>
      </c>
      <c r="K226" s="3">
        <v>110</v>
      </c>
      <c r="L226" s="3">
        <v>2079</v>
      </c>
      <c r="M226" s="1" t="s">
        <v>29</v>
      </c>
      <c r="N226" s="1" t="s">
        <v>30</v>
      </c>
      <c r="O226" s="3">
        <v>0</v>
      </c>
      <c r="P226" s="4" t="s">
        <v>3332</v>
      </c>
      <c r="Q226" s="1" t="b">
        <v>0</v>
      </c>
      <c r="R226" s="2">
        <v>110</v>
      </c>
      <c r="S226" s="3">
        <v>2079</v>
      </c>
      <c r="T226" s="2" t="s">
        <v>29</v>
      </c>
      <c r="U226" s="3">
        <v>0</v>
      </c>
      <c r="V226" s="2" t="s">
        <v>29</v>
      </c>
      <c r="W226" s="3">
        <v>0</v>
      </c>
      <c r="X226" s="2" t="s">
        <v>29</v>
      </c>
      <c r="Y226" s="3">
        <v>0</v>
      </c>
      <c r="Z226" s="1" t="s">
        <v>31</v>
      </c>
      <c r="AA226" s="1" t="b">
        <v>0</v>
      </c>
    </row>
    <row r="227" spans="1:27" outlineLevel="2" x14ac:dyDescent="0.25">
      <c r="A227" s="1" t="b">
        <v>0</v>
      </c>
      <c r="B227" s="1" t="s">
        <v>3340</v>
      </c>
      <c r="C227" s="2">
        <v>1</v>
      </c>
      <c r="D227" s="1" t="s">
        <v>27</v>
      </c>
      <c r="E227" s="2">
        <v>243</v>
      </c>
      <c r="F227" s="1" t="s">
        <v>519</v>
      </c>
      <c r="G227" s="1" t="s">
        <v>520</v>
      </c>
      <c r="H227" s="1" t="s">
        <v>29</v>
      </c>
      <c r="I227" s="2" t="s">
        <v>29</v>
      </c>
      <c r="J227" s="3">
        <v>27</v>
      </c>
      <c r="K227" s="3">
        <v>2</v>
      </c>
      <c r="L227" s="3">
        <v>54</v>
      </c>
      <c r="M227" s="1" t="s">
        <v>29</v>
      </c>
      <c r="N227" s="1" t="s">
        <v>40</v>
      </c>
      <c r="O227" s="3">
        <v>0</v>
      </c>
      <c r="P227" s="4" t="s">
        <v>3332</v>
      </c>
      <c r="Q227" s="1" t="b">
        <v>0</v>
      </c>
      <c r="R227" s="2">
        <v>2</v>
      </c>
      <c r="S227" s="3">
        <v>54</v>
      </c>
      <c r="T227" s="2" t="s">
        <v>29</v>
      </c>
      <c r="U227" s="3">
        <v>0</v>
      </c>
      <c r="V227" s="2" t="s">
        <v>29</v>
      </c>
      <c r="W227" s="3">
        <v>0</v>
      </c>
      <c r="X227" s="2" t="s">
        <v>29</v>
      </c>
      <c r="Y227" s="3">
        <v>0</v>
      </c>
      <c r="Z227" s="1" t="s">
        <v>31</v>
      </c>
      <c r="AA227" s="1" t="b">
        <v>0</v>
      </c>
    </row>
    <row r="228" spans="1:27" outlineLevel="2" x14ac:dyDescent="0.25">
      <c r="A228" s="1" t="b">
        <v>0</v>
      </c>
      <c r="B228" s="1" t="s">
        <v>3341</v>
      </c>
      <c r="C228" s="2">
        <v>1</v>
      </c>
      <c r="D228" s="1" t="s">
        <v>27</v>
      </c>
      <c r="E228" s="2">
        <v>252</v>
      </c>
      <c r="F228" s="1" t="s">
        <v>521</v>
      </c>
      <c r="G228" s="1" t="s">
        <v>521</v>
      </c>
      <c r="H228" s="1" t="s">
        <v>29</v>
      </c>
      <c r="I228" s="2" t="s">
        <v>29</v>
      </c>
      <c r="J228" s="3">
        <v>46.05</v>
      </c>
      <c r="K228" s="3">
        <v>2</v>
      </c>
      <c r="L228" s="3">
        <v>92.1</v>
      </c>
      <c r="M228" s="1" t="s">
        <v>29</v>
      </c>
      <c r="N228" s="1" t="s">
        <v>40</v>
      </c>
      <c r="O228" s="3">
        <v>0</v>
      </c>
      <c r="P228" s="4" t="s">
        <v>3332</v>
      </c>
      <c r="Q228" s="1" t="b">
        <v>0</v>
      </c>
      <c r="R228" s="2">
        <v>2</v>
      </c>
      <c r="S228" s="3">
        <v>92.1</v>
      </c>
      <c r="T228" s="2" t="s">
        <v>29</v>
      </c>
      <c r="U228" s="3">
        <v>0</v>
      </c>
      <c r="V228" s="2" t="s">
        <v>29</v>
      </c>
      <c r="W228" s="3">
        <v>0</v>
      </c>
      <c r="X228" s="2" t="s">
        <v>29</v>
      </c>
      <c r="Y228" s="3">
        <v>0</v>
      </c>
      <c r="Z228" s="1" t="s">
        <v>31</v>
      </c>
      <c r="AA228" s="1" t="b">
        <v>0</v>
      </c>
    </row>
    <row r="229" spans="1:27" outlineLevel="2" x14ac:dyDescent="0.25">
      <c r="A229" s="1" t="b">
        <v>0</v>
      </c>
      <c r="B229" s="1" t="s">
        <v>3342</v>
      </c>
      <c r="C229" s="2">
        <v>1</v>
      </c>
      <c r="D229" s="1" t="s">
        <v>27</v>
      </c>
      <c r="E229" s="2">
        <v>257</v>
      </c>
      <c r="F229" s="1" t="s">
        <v>722</v>
      </c>
      <c r="G229" s="1" t="s">
        <v>723</v>
      </c>
      <c r="H229" s="1" t="s">
        <v>29</v>
      </c>
      <c r="I229" s="2" t="s">
        <v>29</v>
      </c>
      <c r="J229" s="3">
        <v>55</v>
      </c>
      <c r="K229" s="3">
        <v>2</v>
      </c>
      <c r="L229" s="3">
        <v>110</v>
      </c>
      <c r="M229" s="1" t="s">
        <v>29</v>
      </c>
      <c r="N229" s="1" t="s">
        <v>40</v>
      </c>
      <c r="O229" s="3">
        <v>0</v>
      </c>
      <c r="P229" s="4" t="s">
        <v>3332</v>
      </c>
      <c r="Q229" s="1" t="b">
        <v>0</v>
      </c>
      <c r="R229" s="2">
        <v>2</v>
      </c>
      <c r="S229" s="3">
        <v>110</v>
      </c>
      <c r="T229" s="2" t="s">
        <v>29</v>
      </c>
      <c r="U229" s="3">
        <v>0</v>
      </c>
      <c r="V229" s="2" t="s">
        <v>29</v>
      </c>
      <c r="W229" s="3">
        <v>0</v>
      </c>
      <c r="X229" s="2" t="s">
        <v>29</v>
      </c>
      <c r="Y229" s="3">
        <v>0</v>
      </c>
      <c r="Z229" s="1" t="s">
        <v>31</v>
      </c>
      <c r="AA229" s="1" t="b">
        <v>0</v>
      </c>
    </row>
    <row r="230" spans="1:27" outlineLevel="2" x14ac:dyDescent="0.25">
      <c r="A230" s="1" t="b">
        <v>0</v>
      </c>
      <c r="B230" s="1" t="s">
        <v>3343</v>
      </c>
      <c r="C230" s="2">
        <v>1</v>
      </c>
      <c r="D230" s="1" t="s">
        <v>27</v>
      </c>
      <c r="E230" s="2">
        <v>261</v>
      </c>
      <c r="F230" s="1" t="s">
        <v>724</v>
      </c>
      <c r="G230" s="1" t="s">
        <v>725</v>
      </c>
      <c r="H230" s="1" t="s">
        <v>29</v>
      </c>
      <c r="I230" s="2" t="s">
        <v>29</v>
      </c>
      <c r="J230" s="3">
        <v>895</v>
      </c>
      <c r="K230" s="3">
        <v>1</v>
      </c>
      <c r="L230" s="3">
        <v>895</v>
      </c>
      <c r="M230" s="1" t="s">
        <v>29</v>
      </c>
      <c r="N230" s="1" t="s">
        <v>40</v>
      </c>
      <c r="O230" s="3">
        <v>0</v>
      </c>
      <c r="P230" s="4" t="s">
        <v>3332</v>
      </c>
      <c r="Q230" s="1" t="b">
        <v>0</v>
      </c>
      <c r="R230" s="2">
        <v>1</v>
      </c>
      <c r="S230" s="3">
        <v>895</v>
      </c>
      <c r="T230" s="2" t="s">
        <v>29</v>
      </c>
      <c r="U230" s="3">
        <v>0</v>
      </c>
      <c r="V230" s="2" t="s">
        <v>29</v>
      </c>
      <c r="W230" s="3">
        <v>0</v>
      </c>
      <c r="X230" s="2" t="s">
        <v>29</v>
      </c>
      <c r="Y230" s="3">
        <v>0</v>
      </c>
      <c r="Z230" s="1" t="s">
        <v>31</v>
      </c>
      <c r="AA230" s="1" t="b">
        <v>0</v>
      </c>
    </row>
    <row r="231" spans="1:27" outlineLevel="2" x14ac:dyDescent="0.25">
      <c r="A231" s="1" t="b">
        <v>0</v>
      </c>
      <c r="B231" s="1" t="s">
        <v>3344</v>
      </c>
      <c r="C231" s="2">
        <v>1</v>
      </c>
      <c r="D231" s="1" t="s">
        <v>27</v>
      </c>
      <c r="E231" s="2">
        <v>263</v>
      </c>
      <c r="F231" s="1" t="s">
        <v>522</v>
      </c>
      <c r="G231" s="1" t="s">
        <v>523</v>
      </c>
      <c r="H231" s="1" t="s">
        <v>29</v>
      </c>
      <c r="I231" s="2" t="s">
        <v>29</v>
      </c>
      <c r="J231" s="3">
        <v>77.2</v>
      </c>
      <c r="K231" s="3">
        <v>6</v>
      </c>
      <c r="L231" s="3">
        <v>463.2</v>
      </c>
      <c r="M231" s="1" t="s">
        <v>29</v>
      </c>
      <c r="N231" s="1" t="s">
        <v>40</v>
      </c>
      <c r="O231" s="3">
        <v>0</v>
      </c>
      <c r="P231" s="4" t="s">
        <v>3332</v>
      </c>
      <c r="Q231" s="1" t="b">
        <v>0</v>
      </c>
      <c r="R231" s="2">
        <v>6</v>
      </c>
      <c r="S231" s="3">
        <v>463.2</v>
      </c>
      <c r="T231" s="2" t="s">
        <v>29</v>
      </c>
      <c r="U231" s="3">
        <v>0</v>
      </c>
      <c r="V231" s="2" t="s">
        <v>29</v>
      </c>
      <c r="W231" s="3">
        <v>0</v>
      </c>
      <c r="X231" s="2" t="s">
        <v>29</v>
      </c>
      <c r="Y231" s="3">
        <v>0</v>
      </c>
      <c r="Z231" s="1" t="s">
        <v>31</v>
      </c>
      <c r="AA231" s="1" t="b">
        <v>0</v>
      </c>
    </row>
    <row r="232" spans="1:27" outlineLevel="2" x14ac:dyDescent="0.25">
      <c r="A232" s="1" t="b">
        <v>0</v>
      </c>
      <c r="B232" s="1" t="s">
        <v>3345</v>
      </c>
      <c r="C232" s="2">
        <v>1</v>
      </c>
      <c r="D232" s="1" t="s">
        <v>27</v>
      </c>
      <c r="E232" s="2">
        <v>268</v>
      </c>
      <c r="F232" s="1" t="s">
        <v>524</v>
      </c>
      <c r="G232" s="1" t="s">
        <v>525</v>
      </c>
      <c r="H232" s="1" t="s">
        <v>525</v>
      </c>
      <c r="I232" s="2">
        <v>10</v>
      </c>
      <c r="J232" s="3">
        <v>32</v>
      </c>
      <c r="K232" s="3">
        <v>13</v>
      </c>
      <c r="L232" s="3">
        <v>416</v>
      </c>
      <c r="M232" s="1" t="s">
        <v>29</v>
      </c>
      <c r="N232" s="1" t="s">
        <v>40</v>
      </c>
      <c r="O232" s="3">
        <v>0</v>
      </c>
      <c r="P232" s="4" t="s">
        <v>3332</v>
      </c>
      <c r="Q232" s="1" t="b">
        <v>0</v>
      </c>
      <c r="R232" s="2">
        <v>13</v>
      </c>
      <c r="S232" s="3">
        <v>416</v>
      </c>
      <c r="T232" s="2" t="s">
        <v>29</v>
      </c>
      <c r="U232" s="3">
        <v>0</v>
      </c>
      <c r="V232" s="2" t="s">
        <v>29</v>
      </c>
      <c r="W232" s="3">
        <v>0</v>
      </c>
      <c r="X232" s="2" t="s">
        <v>29</v>
      </c>
      <c r="Y232" s="3">
        <v>0</v>
      </c>
      <c r="Z232" s="1" t="s">
        <v>31</v>
      </c>
      <c r="AA232" s="1" t="b">
        <v>0</v>
      </c>
    </row>
    <row r="233" spans="1:27" outlineLevel="2" x14ac:dyDescent="0.25">
      <c r="A233" s="1" t="b">
        <v>0</v>
      </c>
      <c r="B233" s="1" t="s">
        <v>3346</v>
      </c>
      <c r="C233" s="2">
        <v>1</v>
      </c>
      <c r="D233" s="1" t="s">
        <v>27</v>
      </c>
      <c r="E233" s="2">
        <v>272</v>
      </c>
      <c r="F233" s="1" t="s">
        <v>526</v>
      </c>
      <c r="G233" s="1" t="s">
        <v>527</v>
      </c>
      <c r="H233" s="1" t="s">
        <v>527</v>
      </c>
      <c r="I233" s="2" t="s">
        <v>29</v>
      </c>
      <c r="J233" s="3">
        <v>73</v>
      </c>
      <c r="K233" s="3">
        <v>14</v>
      </c>
      <c r="L233" s="3">
        <v>1022</v>
      </c>
      <c r="M233" s="1" t="s">
        <v>29</v>
      </c>
      <c r="N233" s="1" t="s">
        <v>40</v>
      </c>
      <c r="O233" s="3">
        <v>0</v>
      </c>
      <c r="P233" s="4" t="s">
        <v>3332</v>
      </c>
      <c r="Q233" s="1" t="b">
        <v>0</v>
      </c>
      <c r="R233" s="2">
        <v>14</v>
      </c>
      <c r="S233" s="3">
        <v>1022</v>
      </c>
      <c r="T233" s="2" t="s">
        <v>29</v>
      </c>
      <c r="U233" s="3">
        <v>0</v>
      </c>
      <c r="V233" s="2" t="s">
        <v>29</v>
      </c>
      <c r="W233" s="3">
        <v>0</v>
      </c>
      <c r="X233" s="2" t="s">
        <v>29</v>
      </c>
      <c r="Y233" s="3">
        <v>0</v>
      </c>
      <c r="Z233" s="1" t="s">
        <v>31</v>
      </c>
      <c r="AA233" s="1" t="b">
        <v>0</v>
      </c>
    </row>
    <row r="234" spans="1:27" outlineLevel="2" x14ac:dyDescent="0.25">
      <c r="A234" s="1" t="b">
        <v>0</v>
      </c>
      <c r="B234" s="1" t="s">
        <v>3347</v>
      </c>
      <c r="C234" s="2">
        <v>1</v>
      </c>
      <c r="D234" s="1" t="s">
        <v>27</v>
      </c>
      <c r="E234" s="2">
        <v>285</v>
      </c>
      <c r="F234" s="1" t="s">
        <v>728</v>
      </c>
      <c r="G234" s="1" t="s">
        <v>729</v>
      </c>
      <c r="H234" s="1" t="s">
        <v>29</v>
      </c>
      <c r="I234" s="2" t="s">
        <v>29</v>
      </c>
      <c r="J234" s="3">
        <v>1104.5</v>
      </c>
      <c r="K234" s="3">
        <v>4</v>
      </c>
      <c r="L234" s="3">
        <v>4418</v>
      </c>
      <c r="M234" s="1" t="s">
        <v>29</v>
      </c>
      <c r="N234" s="1" t="s">
        <v>40</v>
      </c>
      <c r="O234" s="3">
        <v>0</v>
      </c>
      <c r="P234" s="4" t="s">
        <v>3332</v>
      </c>
      <c r="Q234" s="1" t="b">
        <v>0</v>
      </c>
      <c r="R234" s="2">
        <v>4</v>
      </c>
      <c r="S234" s="3">
        <v>4418</v>
      </c>
      <c r="T234" s="2" t="s">
        <v>29</v>
      </c>
      <c r="U234" s="3">
        <v>0</v>
      </c>
      <c r="V234" s="2" t="s">
        <v>29</v>
      </c>
      <c r="W234" s="3">
        <v>0</v>
      </c>
      <c r="X234" s="2" t="s">
        <v>29</v>
      </c>
      <c r="Y234" s="3">
        <v>0</v>
      </c>
      <c r="Z234" s="1" t="s">
        <v>31</v>
      </c>
      <c r="AA234" s="1" t="b">
        <v>0</v>
      </c>
    </row>
    <row r="235" spans="1:27" outlineLevel="2" x14ac:dyDescent="0.25">
      <c r="A235" s="1" t="b">
        <v>0</v>
      </c>
      <c r="B235" s="1" t="s">
        <v>3348</v>
      </c>
      <c r="C235" s="2">
        <v>1</v>
      </c>
      <c r="D235" s="1" t="s">
        <v>27</v>
      </c>
      <c r="E235" s="2">
        <v>297</v>
      </c>
      <c r="F235" s="1" t="s">
        <v>528</v>
      </c>
      <c r="G235" s="1" t="s">
        <v>529</v>
      </c>
      <c r="H235" s="1" t="s">
        <v>29</v>
      </c>
      <c r="I235" s="2" t="s">
        <v>29</v>
      </c>
      <c r="J235" s="3">
        <v>58.7</v>
      </c>
      <c r="K235" s="3">
        <v>6</v>
      </c>
      <c r="L235" s="3">
        <v>352.2</v>
      </c>
      <c r="M235" s="1" t="s">
        <v>29</v>
      </c>
      <c r="N235" s="1" t="s">
        <v>40</v>
      </c>
      <c r="O235" s="3">
        <v>0</v>
      </c>
      <c r="P235" s="4" t="s">
        <v>3332</v>
      </c>
      <c r="Q235" s="1" t="b">
        <v>0</v>
      </c>
      <c r="R235" s="2">
        <v>6</v>
      </c>
      <c r="S235" s="3">
        <v>352.2</v>
      </c>
      <c r="T235" s="2" t="s">
        <v>29</v>
      </c>
      <c r="U235" s="3">
        <v>0</v>
      </c>
      <c r="V235" s="2" t="s">
        <v>29</v>
      </c>
      <c r="W235" s="3">
        <v>0</v>
      </c>
      <c r="X235" s="2" t="s">
        <v>29</v>
      </c>
      <c r="Y235" s="3">
        <v>0</v>
      </c>
      <c r="Z235" s="1" t="s">
        <v>31</v>
      </c>
      <c r="AA235" s="1" t="b">
        <v>0</v>
      </c>
    </row>
    <row r="236" spans="1:27" outlineLevel="2" x14ac:dyDescent="0.25">
      <c r="A236" s="1" t="b">
        <v>0</v>
      </c>
      <c r="B236" s="1" t="s">
        <v>3349</v>
      </c>
      <c r="C236" s="2">
        <v>1</v>
      </c>
      <c r="D236" s="1" t="s">
        <v>27</v>
      </c>
      <c r="E236" s="2">
        <v>298</v>
      </c>
      <c r="F236" s="1" t="s">
        <v>530</v>
      </c>
      <c r="G236" s="1" t="s">
        <v>531</v>
      </c>
      <c r="H236" s="1" t="s">
        <v>29</v>
      </c>
      <c r="I236" s="2" t="s">
        <v>29</v>
      </c>
      <c r="J236" s="3">
        <v>120</v>
      </c>
      <c r="K236" s="3">
        <v>3</v>
      </c>
      <c r="L236" s="3">
        <v>360</v>
      </c>
      <c r="M236" s="1" t="s">
        <v>29</v>
      </c>
      <c r="N236" s="1" t="s">
        <v>40</v>
      </c>
      <c r="O236" s="3">
        <v>0</v>
      </c>
      <c r="P236" s="4" t="s">
        <v>3332</v>
      </c>
      <c r="Q236" s="1" t="b">
        <v>0</v>
      </c>
      <c r="R236" s="2">
        <v>3</v>
      </c>
      <c r="S236" s="3">
        <v>360</v>
      </c>
      <c r="T236" s="2" t="s">
        <v>29</v>
      </c>
      <c r="U236" s="3">
        <v>0</v>
      </c>
      <c r="V236" s="2" t="s">
        <v>29</v>
      </c>
      <c r="W236" s="3">
        <v>0</v>
      </c>
      <c r="X236" s="2" t="s">
        <v>29</v>
      </c>
      <c r="Y236" s="3">
        <v>0</v>
      </c>
      <c r="Z236" s="1" t="s">
        <v>31</v>
      </c>
      <c r="AA236" s="1" t="b">
        <v>0</v>
      </c>
    </row>
    <row r="237" spans="1:27" outlineLevel="2" x14ac:dyDescent="0.25">
      <c r="A237" s="1" t="b">
        <v>0</v>
      </c>
      <c r="B237" s="1" t="s">
        <v>3350</v>
      </c>
      <c r="C237" s="2">
        <v>1</v>
      </c>
      <c r="D237" s="1" t="s">
        <v>27</v>
      </c>
      <c r="E237" s="2">
        <v>349</v>
      </c>
      <c r="F237" s="1" t="s">
        <v>535</v>
      </c>
      <c r="G237" s="1" t="s">
        <v>536</v>
      </c>
      <c r="H237" s="1" t="s">
        <v>536</v>
      </c>
      <c r="I237" s="2" t="s">
        <v>29</v>
      </c>
      <c r="J237" s="3">
        <v>30</v>
      </c>
      <c r="K237" s="3">
        <v>80</v>
      </c>
      <c r="L237" s="3">
        <v>2400</v>
      </c>
      <c r="M237" s="1" t="s">
        <v>29</v>
      </c>
      <c r="N237" s="1" t="s">
        <v>30</v>
      </c>
      <c r="O237" s="3">
        <v>0</v>
      </c>
      <c r="P237" s="4" t="s">
        <v>3332</v>
      </c>
      <c r="Q237" s="1" t="b">
        <v>0</v>
      </c>
      <c r="R237" s="2">
        <v>80</v>
      </c>
      <c r="S237" s="3">
        <v>2400</v>
      </c>
      <c r="T237" s="2" t="s">
        <v>29</v>
      </c>
      <c r="U237" s="3">
        <v>0</v>
      </c>
      <c r="V237" s="2" t="s">
        <v>29</v>
      </c>
      <c r="W237" s="3">
        <v>0</v>
      </c>
      <c r="X237" s="2" t="s">
        <v>29</v>
      </c>
      <c r="Y237" s="3">
        <v>0</v>
      </c>
      <c r="Z237" s="1" t="s">
        <v>31</v>
      </c>
      <c r="AA237" s="1" t="b">
        <v>0</v>
      </c>
    </row>
    <row r="238" spans="1:27" outlineLevel="2" x14ac:dyDescent="0.25">
      <c r="A238" s="1" t="b">
        <v>0</v>
      </c>
      <c r="B238" s="1" t="s">
        <v>3351</v>
      </c>
      <c r="C238" s="2">
        <v>1</v>
      </c>
      <c r="D238" s="1" t="s">
        <v>27</v>
      </c>
      <c r="E238" s="2">
        <v>353</v>
      </c>
      <c r="F238" s="1" t="s">
        <v>537</v>
      </c>
      <c r="G238" s="1" t="s">
        <v>537</v>
      </c>
      <c r="H238" s="1" t="s">
        <v>537</v>
      </c>
      <c r="I238" s="2" t="s">
        <v>29</v>
      </c>
      <c r="J238" s="3">
        <v>40</v>
      </c>
      <c r="K238" s="3">
        <v>15</v>
      </c>
      <c r="L238" s="3">
        <v>600</v>
      </c>
      <c r="M238" s="1" t="s">
        <v>29</v>
      </c>
      <c r="N238" s="1" t="s">
        <v>40</v>
      </c>
      <c r="O238" s="3">
        <v>0</v>
      </c>
      <c r="P238" s="4" t="s">
        <v>3332</v>
      </c>
      <c r="Q238" s="1" t="b">
        <v>0</v>
      </c>
      <c r="R238" s="2">
        <v>15</v>
      </c>
      <c r="S238" s="3">
        <v>600</v>
      </c>
      <c r="T238" s="2" t="s">
        <v>29</v>
      </c>
      <c r="U238" s="3">
        <v>0</v>
      </c>
      <c r="V238" s="2" t="s">
        <v>29</v>
      </c>
      <c r="W238" s="3">
        <v>0</v>
      </c>
      <c r="X238" s="2" t="s">
        <v>29</v>
      </c>
      <c r="Y238" s="3">
        <v>0</v>
      </c>
      <c r="Z238" s="1" t="s">
        <v>31</v>
      </c>
      <c r="AA238" s="1" t="b">
        <v>0</v>
      </c>
    </row>
    <row r="239" spans="1:27" outlineLevel="2" x14ac:dyDescent="0.25">
      <c r="A239" s="1" t="b">
        <v>0</v>
      </c>
      <c r="B239" s="1" t="s">
        <v>3352</v>
      </c>
      <c r="C239" s="2">
        <v>1</v>
      </c>
      <c r="D239" s="1" t="s">
        <v>27</v>
      </c>
      <c r="E239" s="2">
        <v>360</v>
      </c>
      <c r="F239" s="1" t="s">
        <v>736</v>
      </c>
      <c r="G239" s="1" t="s">
        <v>737</v>
      </c>
      <c r="H239" s="1" t="s">
        <v>29</v>
      </c>
      <c r="I239" s="2" t="s">
        <v>29</v>
      </c>
      <c r="J239" s="3">
        <v>310</v>
      </c>
      <c r="K239" s="3">
        <v>2</v>
      </c>
      <c r="L239" s="3">
        <v>620</v>
      </c>
      <c r="M239" s="1" t="s">
        <v>29</v>
      </c>
      <c r="N239" s="1" t="s">
        <v>40</v>
      </c>
      <c r="O239" s="3">
        <v>0</v>
      </c>
      <c r="P239" s="4" t="s">
        <v>3332</v>
      </c>
      <c r="Q239" s="1" t="b">
        <v>0</v>
      </c>
      <c r="R239" s="2">
        <v>2</v>
      </c>
      <c r="S239" s="3">
        <v>620</v>
      </c>
      <c r="T239" s="2" t="s">
        <v>29</v>
      </c>
      <c r="U239" s="3">
        <v>0</v>
      </c>
      <c r="V239" s="2" t="s">
        <v>29</v>
      </c>
      <c r="W239" s="3">
        <v>0</v>
      </c>
      <c r="X239" s="2" t="s">
        <v>29</v>
      </c>
      <c r="Y239" s="3">
        <v>0</v>
      </c>
      <c r="Z239" s="1" t="s">
        <v>31</v>
      </c>
      <c r="AA239" s="1" t="b">
        <v>0</v>
      </c>
    </row>
    <row r="240" spans="1:27" outlineLevel="1" x14ac:dyDescent="0.25">
      <c r="A240" s="1" t="b">
        <v>0</v>
      </c>
      <c r="B240" s="1" t="s">
        <v>3353</v>
      </c>
      <c r="C240" s="2">
        <v>1</v>
      </c>
      <c r="D240" s="1" t="s">
        <v>27</v>
      </c>
      <c r="E240" s="2">
        <v>373</v>
      </c>
      <c r="F240" s="1" t="s">
        <v>538</v>
      </c>
      <c r="G240" s="1" t="s">
        <v>539</v>
      </c>
      <c r="H240" s="1" t="s">
        <v>539</v>
      </c>
      <c r="I240" s="2" t="s">
        <v>29</v>
      </c>
      <c r="J240" s="3">
        <v>120</v>
      </c>
      <c r="K240" s="3">
        <v>21</v>
      </c>
      <c r="L240" s="3">
        <v>2520</v>
      </c>
      <c r="M240" s="1" t="s">
        <v>29</v>
      </c>
      <c r="N240" s="1" t="s">
        <v>40</v>
      </c>
      <c r="O240" s="3">
        <v>0</v>
      </c>
      <c r="P240" s="4" t="s">
        <v>3332</v>
      </c>
      <c r="Q240" s="1" t="b">
        <v>0</v>
      </c>
      <c r="R240" s="2">
        <v>21</v>
      </c>
      <c r="S240" s="3">
        <v>2520</v>
      </c>
      <c r="T240" s="2" t="s">
        <v>29</v>
      </c>
      <c r="U240" s="3">
        <v>0</v>
      </c>
      <c r="V240" s="2" t="s">
        <v>29</v>
      </c>
      <c r="W240" s="3">
        <v>0</v>
      </c>
      <c r="X240" s="2" t="s">
        <v>29</v>
      </c>
      <c r="Y240" s="3">
        <v>0</v>
      </c>
      <c r="Z240" s="1" t="s">
        <v>31</v>
      </c>
      <c r="AA240" s="1" t="b">
        <v>0</v>
      </c>
    </row>
    <row r="241" spans="1:27" outlineLevel="2" x14ac:dyDescent="0.25">
      <c r="A241" s="1" t="b">
        <v>0</v>
      </c>
      <c r="B241" s="1" t="s">
        <v>3354</v>
      </c>
      <c r="C241" s="2">
        <v>1</v>
      </c>
      <c r="D241" s="1" t="s">
        <v>27</v>
      </c>
      <c r="E241" s="2">
        <v>417</v>
      </c>
      <c r="F241" s="1" t="s">
        <v>542</v>
      </c>
      <c r="G241" s="1" t="s">
        <v>543</v>
      </c>
      <c r="H241" s="1" t="s">
        <v>543</v>
      </c>
      <c r="I241" s="2" t="s">
        <v>29</v>
      </c>
      <c r="J241" s="3">
        <v>38</v>
      </c>
      <c r="K241" s="3">
        <v>30</v>
      </c>
      <c r="L241" s="3">
        <v>1140</v>
      </c>
      <c r="M241" s="1" t="s">
        <v>29</v>
      </c>
      <c r="N241" s="1" t="s">
        <v>30</v>
      </c>
      <c r="O241" s="3">
        <v>0</v>
      </c>
      <c r="P241" s="4" t="s">
        <v>3332</v>
      </c>
      <c r="Q241" s="1" t="b">
        <v>0</v>
      </c>
      <c r="R241" s="2">
        <v>30</v>
      </c>
      <c r="S241" s="3">
        <v>1140</v>
      </c>
      <c r="T241" s="2" t="s">
        <v>29</v>
      </c>
      <c r="U241" s="3">
        <v>0</v>
      </c>
      <c r="V241" s="2" t="s">
        <v>29</v>
      </c>
      <c r="W241" s="3">
        <v>0</v>
      </c>
      <c r="X241" s="2" t="s">
        <v>29</v>
      </c>
      <c r="Y241" s="3">
        <v>0</v>
      </c>
      <c r="Z241" s="1" t="s">
        <v>31</v>
      </c>
      <c r="AA241" s="1" t="b">
        <v>0</v>
      </c>
    </row>
    <row r="242" spans="1:27" outlineLevel="2" x14ac:dyDescent="0.25">
      <c r="A242" s="1" t="b">
        <v>0</v>
      </c>
      <c r="B242" s="1" t="s">
        <v>3355</v>
      </c>
      <c r="C242" s="2">
        <v>1</v>
      </c>
      <c r="D242" s="1" t="s">
        <v>27</v>
      </c>
      <c r="E242" s="2">
        <v>420</v>
      </c>
      <c r="F242" s="1" t="s">
        <v>544</v>
      </c>
      <c r="G242" s="1" t="s">
        <v>544</v>
      </c>
      <c r="H242" s="1" t="s">
        <v>29</v>
      </c>
      <c r="I242" s="2" t="s">
        <v>29</v>
      </c>
      <c r="J242" s="3">
        <v>62</v>
      </c>
      <c r="K242" s="3">
        <v>10</v>
      </c>
      <c r="L242" s="3">
        <v>620</v>
      </c>
      <c r="M242" s="1" t="s">
        <v>29</v>
      </c>
      <c r="N242" s="1" t="s">
        <v>40</v>
      </c>
      <c r="O242" s="3">
        <v>0</v>
      </c>
      <c r="P242" s="4" t="s">
        <v>3332</v>
      </c>
      <c r="Q242" s="1" t="b">
        <v>0</v>
      </c>
      <c r="R242" s="2">
        <v>10</v>
      </c>
      <c r="S242" s="3">
        <v>620</v>
      </c>
      <c r="T242" s="2" t="s">
        <v>29</v>
      </c>
      <c r="U242" s="3">
        <v>0</v>
      </c>
      <c r="V242" s="2" t="s">
        <v>29</v>
      </c>
      <c r="W242" s="3">
        <v>0</v>
      </c>
      <c r="X242" s="2" t="s">
        <v>29</v>
      </c>
      <c r="Y242" s="3">
        <v>0</v>
      </c>
      <c r="Z242" s="1" t="s">
        <v>31</v>
      </c>
      <c r="AA242" s="1" t="b">
        <v>0</v>
      </c>
    </row>
    <row r="243" spans="1:27" outlineLevel="2" x14ac:dyDescent="0.25">
      <c r="A243" s="1" t="b">
        <v>0</v>
      </c>
      <c r="B243" s="1" t="s">
        <v>3356</v>
      </c>
      <c r="C243" s="2">
        <v>1</v>
      </c>
      <c r="D243" s="1" t="s">
        <v>27</v>
      </c>
      <c r="E243" s="2">
        <v>431</v>
      </c>
      <c r="F243" s="1" t="s">
        <v>545</v>
      </c>
      <c r="G243" s="1" t="s">
        <v>546</v>
      </c>
      <c r="H243" s="1" t="s">
        <v>546</v>
      </c>
      <c r="I243" s="2" t="s">
        <v>29</v>
      </c>
      <c r="J243" s="3">
        <v>64</v>
      </c>
      <c r="K243" s="3">
        <v>90</v>
      </c>
      <c r="L243" s="3">
        <v>5760</v>
      </c>
      <c r="M243" s="1" t="s">
        <v>29</v>
      </c>
      <c r="N243" s="1" t="s">
        <v>30</v>
      </c>
      <c r="O243" s="3">
        <v>0</v>
      </c>
      <c r="P243" s="4" t="s">
        <v>3332</v>
      </c>
      <c r="Q243" s="1" t="b">
        <v>0</v>
      </c>
      <c r="R243" s="2">
        <v>90</v>
      </c>
      <c r="S243" s="3">
        <v>5760</v>
      </c>
      <c r="T243" s="2" t="s">
        <v>29</v>
      </c>
      <c r="U243" s="3">
        <v>0</v>
      </c>
      <c r="V243" s="2" t="s">
        <v>29</v>
      </c>
      <c r="W243" s="3">
        <v>0</v>
      </c>
      <c r="X243" s="2" t="s">
        <v>29</v>
      </c>
      <c r="Y243" s="3">
        <v>0</v>
      </c>
      <c r="Z243" s="1" t="s">
        <v>31</v>
      </c>
      <c r="AA243" s="1" t="b">
        <v>0</v>
      </c>
    </row>
    <row r="244" spans="1:27" outlineLevel="2" x14ac:dyDescent="0.25">
      <c r="A244" s="1" t="b">
        <v>0</v>
      </c>
      <c r="B244" s="1" t="s">
        <v>3357</v>
      </c>
      <c r="C244" s="2">
        <v>1</v>
      </c>
      <c r="D244" s="1" t="s">
        <v>27</v>
      </c>
      <c r="E244" s="2">
        <v>467</v>
      </c>
      <c r="F244" s="1" t="s">
        <v>547</v>
      </c>
      <c r="G244" s="1" t="s">
        <v>548</v>
      </c>
      <c r="H244" s="1" t="s">
        <v>29</v>
      </c>
      <c r="I244" s="2" t="s">
        <v>29</v>
      </c>
      <c r="J244" s="3">
        <v>556</v>
      </c>
      <c r="K244" s="3">
        <v>1</v>
      </c>
      <c r="L244" s="3">
        <v>556</v>
      </c>
      <c r="M244" s="1" t="s">
        <v>29</v>
      </c>
      <c r="N244" s="1" t="s">
        <v>40</v>
      </c>
      <c r="O244" s="3">
        <v>0</v>
      </c>
      <c r="P244" s="4" t="s">
        <v>3332</v>
      </c>
      <c r="Q244" s="1" t="b">
        <v>0</v>
      </c>
      <c r="R244" s="2">
        <v>1</v>
      </c>
      <c r="S244" s="3">
        <v>556</v>
      </c>
      <c r="T244" s="2" t="s">
        <v>29</v>
      </c>
      <c r="U244" s="3">
        <v>0</v>
      </c>
      <c r="V244" s="2" t="s">
        <v>29</v>
      </c>
      <c r="W244" s="3">
        <v>0</v>
      </c>
      <c r="X244" s="2" t="s">
        <v>29</v>
      </c>
      <c r="Y244" s="3">
        <v>0</v>
      </c>
      <c r="Z244" s="1" t="s">
        <v>31</v>
      </c>
      <c r="AA244" s="1" t="b">
        <v>0</v>
      </c>
    </row>
    <row r="245" spans="1:27" outlineLevel="2" x14ac:dyDescent="0.25">
      <c r="A245" s="1" t="b">
        <v>0</v>
      </c>
      <c r="B245" s="1" t="s">
        <v>3358</v>
      </c>
      <c r="C245" s="2">
        <v>1</v>
      </c>
      <c r="D245" s="1" t="s">
        <v>27</v>
      </c>
      <c r="E245" s="2">
        <v>535</v>
      </c>
      <c r="F245" s="1" t="s">
        <v>741</v>
      </c>
      <c r="G245" s="1" t="s">
        <v>742</v>
      </c>
      <c r="H245" s="1" t="s">
        <v>3359</v>
      </c>
      <c r="I245" s="2">
        <v>5</v>
      </c>
      <c r="J245" s="3">
        <v>760</v>
      </c>
      <c r="K245" s="3">
        <v>1</v>
      </c>
      <c r="L245" s="3">
        <v>760</v>
      </c>
      <c r="M245" s="1" t="s">
        <v>29</v>
      </c>
      <c r="N245" s="1" t="s">
        <v>40</v>
      </c>
      <c r="O245" s="3">
        <v>0</v>
      </c>
      <c r="P245" s="4" t="s">
        <v>3332</v>
      </c>
      <c r="Q245" s="1" t="b">
        <v>0</v>
      </c>
      <c r="R245" s="2">
        <v>1</v>
      </c>
      <c r="S245" s="3">
        <v>760</v>
      </c>
      <c r="T245" s="2" t="s">
        <v>29</v>
      </c>
      <c r="U245" s="3">
        <v>0</v>
      </c>
      <c r="V245" s="2" t="s">
        <v>29</v>
      </c>
      <c r="W245" s="3">
        <v>0</v>
      </c>
      <c r="X245" s="2" t="s">
        <v>29</v>
      </c>
      <c r="Y245" s="3">
        <v>0</v>
      </c>
      <c r="Z245" s="1" t="s">
        <v>31</v>
      </c>
      <c r="AA245" s="1" t="b">
        <v>0</v>
      </c>
    </row>
    <row r="246" spans="1:27" outlineLevel="2" x14ac:dyDescent="0.25">
      <c r="A246" s="1" t="b">
        <v>0</v>
      </c>
      <c r="B246" s="1" t="s">
        <v>3360</v>
      </c>
      <c r="C246" s="2">
        <v>1</v>
      </c>
      <c r="D246" s="1" t="s">
        <v>27</v>
      </c>
      <c r="E246" s="2">
        <v>549</v>
      </c>
      <c r="F246" s="1" t="s">
        <v>549</v>
      </c>
      <c r="G246" s="1" t="s">
        <v>549</v>
      </c>
      <c r="H246" s="1" t="s">
        <v>550</v>
      </c>
      <c r="I246" s="2">
        <v>5</v>
      </c>
      <c r="J246" s="3">
        <v>60</v>
      </c>
      <c r="K246" s="3">
        <v>1</v>
      </c>
      <c r="L246" s="3">
        <v>60</v>
      </c>
      <c r="M246" s="1" t="s">
        <v>29</v>
      </c>
      <c r="N246" s="1" t="s">
        <v>40</v>
      </c>
      <c r="O246" s="3">
        <v>0</v>
      </c>
      <c r="P246" s="4" t="s">
        <v>3332</v>
      </c>
      <c r="Q246" s="1" t="b">
        <v>0</v>
      </c>
      <c r="R246" s="2">
        <v>1</v>
      </c>
      <c r="S246" s="3">
        <v>60</v>
      </c>
      <c r="T246" s="2" t="s">
        <v>29</v>
      </c>
      <c r="U246" s="3">
        <v>0</v>
      </c>
      <c r="V246" s="2" t="s">
        <v>29</v>
      </c>
      <c r="W246" s="3">
        <v>0</v>
      </c>
      <c r="X246" s="2" t="s">
        <v>29</v>
      </c>
      <c r="Y246" s="3">
        <v>0</v>
      </c>
      <c r="Z246" s="1" t="s">
        <v>31</v>
      </c>
      <c r="AA246" s="1" t="b">
        <v>0</v>
      </c>
    </row>
    <row r="247" spans="1:27" outlineLevel="2" x14ac:dyDescent="0.25">
      <c r="A247" s="1" t="b">
        <v>0</v>
      </c>
      <c r="B247" s="1" t="s">
        <v>3361</v>
      </c>
      <c r="C247" s="2">
        <v>1</v>
      </c>
      <c r="D247" s="1" t="s">
        <v>27</v>
      </c>
      <c r="E247" s="2">
        <v>553</v>
      </c>
      <c r="F247" s="1" t="s">
        <v>551</v>
      </c>
      <c r="G247" s="1" t="s">
        <v>551</v>
      </c>
      <c r="H247" s="1" t="s">
        <v>552</v>
      </c>
      <c r="I247" s="2">
        <v>5</v>
      </c>
      <c r="J247" s="3">
        <v>203</v>
      </c>
      <c r="K247" s="3">
        <v>8</v>
      </c>
      <c r="L247" s="3">
        <v>1624</v>
      </c>
      <c r="M247" s="1" t="s">
        <v>29</v>
      </c>
      <c r="N247" s="1" t="s">
        <v>40</v>
      </c>
      <c r="O247" s="3">
        <v>0</v>
      </c>
      <c r="P247" s="4" t="s">
        <v>3332</v>
      </c>
      <c r="Q247" s="1" t="b">
        <v>0</v>
      </c>
      <c r="R247" s="2">
        <v>8</v>
      </c>
      <c r="S247" s="3">
        <v>1624</v>
      </c>
      <c r="T247" s="2" t="s">
        <v>29</v>
      </c>
      <c r="U247" s="3">
        <v>0</v>
      </c>
      <c r="V247" s="2" t="s">
        <v>29</v>
      </c>
      <c r="W247" s="3">
        <v>0</v>
      </c>
      <c r="X247" s="2" t="s">
        <v>29</v>
      </c>
      <c r="Y247" s="3">
        <v>0</v>
      </c>
      <c r="Z247" s="1" t="s">
        <v>31</v>
      </c>
      <c r="AA247" s="1" t="b">
        <v>0</v>
      </c>
    </row>
    <row r="248" spans="1:27" outlineLevel="2" x14ac:dyDescent="0.25">
      <c r="A248" s="1" t="b">
        <v>0</v>
      </c>
      <c r="B248" s="1" t="s">
        <v>3362</v>
      </c>
      <c r="C248" s="2">
        <v>1</v>
      </c>
      <c r="D248" s="1" t="s">
        <v>27</v>
      </c>
      <c r="E248" s="2">
        <v>615</v>
      </c>
      <c r="F248" s="1" t="s">
        <v>744</v>
      </c>
      <c r="G248" s="1" t="s">
        <v>745</v>
      </c>
      <c r="H248" s="1" t="s">
        <v>3363</v>
      </c>
      <c r="I248" s="2">
        <v>10</v>
      </c>
      <c r="J248" s="3">
        <v>156</v>
      </c>
      <c r="K248" s="3">
        <v>4</v>
      </c>
      <c r="L248" s="3">
        <v>624</v>
      </c>
      <c r="M248" s="1" t="s">
        <v>29</v>
      </c>
      <c r="N248" s="1" t="s">
        <v>29</v>
      </c>
      <c r="O248" s="3">
        <v>0</v>
      </c>
      <c r="P248" s="4" t="s">
        <v>3332</v>
      </c>
      <c r="Q248" s="1" t="b">
        <v>0</v>
      </c>
      <c r="R248" s="2">
        <v>4</v>
      </c>
      <c r="S248" s="3">
        <v>624</v>
      </c>
      <c r="T248" s="2" t="s">
        <v>29</v>
      </c>
      <c r="U248" s="3">
        <v>0</v>
      </c>
      <c r="V248" s="2" t="s">
        <v>29</v>
      </c>
      <c r="W248" s="3">
        <v>0</v>
      </c>
      <c r="X248" s="2" t="s">
        <v>29</v>
      </c>
      <c r="Y248" s="3">
        <v>0</v>
      </c>
      <c r="Z248" s="1" t="s">
        <v>29</v>
      </c>
      <c r="AA248" s="1" t="b">
        <v>0</v>
      </c>
    </row>
    <row r="249" spans="1:27" outlineLevel="2" x14ac:dyDescent="0.25">
      <c r="A249" s="1" t="b">
        <v>0</v>
      </c>
      <c r="B249" s="1" t="s">
        <v>3364</v>
      </c>
      <c r="C249" s="2">
        <v>1</v>
      </c>
      <c r="D249" s="1" t="s">
        <v>27</v>
      </c>
      <c r="E249" s="2">
        <v>657</v>
      </c>
      <c r="F249" s="1" t="s">
        <v>741</v>
      </c>
      <c r="G249" s="1" t="s">
        <v>741</v>
      </c>
      <c r="H249" s="1" t="s">
        <v>3359</v>
      </c>
      <c r="I249" s="2">
        <v>5</v>
      </c>
      <c r="J249" s="3">
        <v>487</v>
      </c>
      <c r="K249" s="3">
        <v>1</v>
      </c>
      <c r="L249" s="3">
        <v>487</v>
      </c>
      <c r="M249" s="1" t="s">
        <v>29</v>
      </c>
      <c r="N249" s="1" t="s">
        <v>40</v>
      </c>
      <c r="O249" s="3">
        <v>0</v>
      </c>
      <c r="P249" s="4" t="s">
        <v>3332</v>
      </c>
      <c r="Q249" s="1" t="b">
        <v>0</v>
      </c>
      <c r="R249" s="2">
        <v>1</v>
      </c>
      <c r="S249" s="3">
        <v>487</v>
      </c>
      <c r="T249" s="2" t="s">
        <v>29</v>
      </c>
      <c r="U249" s="3">
        <v>0</v>
      </c>
      <c r="V249" s="2" t="s">
        <v>29</v>
      </c>
      <c r="W249" s="3">
        <v>0</v>
      </c>
      <c r="X249" s="2" t="s">
        <v>29</v>
      </c>
      <c r="Y249" s="3">
        <v>0</v>
      </c>
      <c r="Z249" s="1" t="s">
        <v>29</v>
      </c>
      <c r="AA249" s="1" t="b">
        <v>0</v>
      </c>
    </row>
    <row r="250" spans="1:27" outlineLevel="2" x14ac:dyDescent="0.25">
      <c r="L250" s="6">
        <f>SUBTOTAL(9,L219:L249)</f>
        <v>140829.5</v>
      </c>
    </row>
    <row r="251" spans="1:27" outlineLevel="2" x14ac:dyDescent="0.25">
      <c r="A251" s="5" t="s">
        <v>3365</v>
      </c>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1:27" outlineLevel="2" x14ac:dyDescent="0.25">
      <c r="A252" s="1" t="b">
        <v>0</v>
      </c>
      <c r="B252" s="1" t="s">
        <v>3366</v>
      </c>
      <c r="C252" s="2">
        <v>1</v>
      </c>
      <c r="D252" s="1" t="s">
        <v>27</v>
      </c>
      <c r="E252" s="2">
        <v>27</v>
      </c>
      <c r="F252" s="1" t="s">
        <v>109</v>
      </c>
      <c r="G252" s="1" t="s">
        <v>110</v>
      </c>
      <c r="H252" s="1" t="s">
        <v>29</v>
      </c>
      <c r="I252" s="2" t="s">
        <v>29</v>
      </c>
      <c r="J252" s="3">
        <v>210</v>
      </c>
      <c r="K252" s="3">
        <v>1300</v>
      </c>
      <c r="L252" s="3">
        <v>273000</v>
      </c>
      <c r="M252" s="1" t="s">
        <v>29</v>
      </c>
      <c r="N252" s="1" t="s">
        <v>30</v>
      </c>
      <c r="O252" s="3">
        <v>0</v>
      </c>
      <c r="P252" s="4" t="s">
        <v>3367</v>
      </c>
      <c r="Q252" s="1" t="b">
        <v>0</v>
      </c>
      <c r="R252" s="2">
        <v>1300</v>
      </c>
      <c r="S252" s="3">
        <v>273000</v>
      </c>
      <c r="T252" s="2" t="s">
        <v>29</v>
      </c>
      <c r="U252" s="3">
        <v>0</v>
      </c>
      <c r="V252" s="2" t="s">
        <v>29</v>
      </c>
      <c r="W252" s="3">
        <v>0</v>
      </c>
      <c r="X252" s="2" t="s">
        <v>29</v>
      </c>
      <c r="Y252" s="3">
        <v>0</v>
      </c>
      <c r="Z252" s="1" t="s">
        <v>31</v>
      </c>
      <c r="AA252" s="1" t="b">
        <v>0</v>
      </c>
    </row>
    <row r="253" spans="1:27" outlineLevel="2" x14ac:dyDescent="0.25">
      <c r="A253" s="1" t="b">
        <v>0</v>
      </c>
      <c r="B253" s="1" t="s">
        <v>3368</v>
      </c>
      <c r="C253" s="2">
        <v>1</v>
      </c>
      <c r="D253" s="1" t="s">
        <v>27</v>
      </c>
      <c r="E253" s="2">
        <v>43</v>
      </c>
      <c r="F253" s="1" t="s">
        <v>111</v>
      </c>
      <c r="G253" s="1" t="s">
        <v>111</v>
      </c>
      <c r="H253" s="1" t="s">
        <v>29</v>
      </c>
      <c r="I253" s="2" t="s">
        <v>29</v>
      </c>
      <c r="J253" s="3">
        <v>38</v>
      </c>
      <c r="K253" s="3">
        <v>580</v>
      </c>
      <c r="L253" s="3">
        <v>22040</v>
      </c>
      <c r="M253" s="1" t="s">
        <v>29</v>
      </c>
      <c r="N253" s="1" t="s">
        <v>30</v>
      </c>
      <c r="O253" s="3">
        <v>0</v>
      </c>
      <c r="P253" s="4" t="s">
        <v>3367</v>
      </c>
      <c r="Q253" s="1" t="b">
        <v>0</v>
      </c>
      <c r="R253" s="2">
        <v>580</v>
      </c>
      <c r="S253" s="3">
        <v>22040</v>
      </c>
      <c r="T253" s="2" t="s">
        <v>29</v>
      </c>
      <c r="U253" s="3">
        <v>0</v>
      </c>
      <c r="V253" s="2" t="s">
        <v>29</v>
      </c>
      <c r="W253" s="3">
        <v>0</v>
      </c>
      <c r="X253" s="2" t="s">
        <v>29</v>
      </c>
      <c r="Y253" s="3">
        <v>0</v>
      </c>
      <c r="Z253" s="1" t="s">
        <v>31</v>
      </c>
      <c r="AA253" s="1" t="b">
        <v>0</v>
      </c>
    </row>
    <row r="254" spans="1:27" outlineLevel="2" x14ac:dyDescent="0.25">
      <c r="A254" s="1" t="b">
        <v>0</v>
      </c>
      <c r="B254" s="1" t="s">
        <v>3369</v>
      </c>
      <c r="C254" s="2">
        <v>1</v>
      </c>
      <c r="D254" s="1" t="s">
        <v>27</v>
      </c>
      <c r="E254" s="2">
        <v>76</v>
      </c>
      <c r="F254" s="1" t="s">
        <v>112</v>
      </c>
      <c r="G254" s="1" t="s">
        <v>112</v>
      </c>
      <c r="H254" s="1" t="s">
        <v>29</v>
      </c>
      <c r="I254" s="2" t="s">
        <v>29</v>
      </c>
      <c r="J254" s="3">
        <v>31</v>
      </c>
      <c r="K254" s="3">
        <v>19</v>
      </c>
      <c r="L254" s="3">
        <v>589</v>
      </c>
      <c r="M254" s="1" t="s">
        <v>29</v>
      </c>
      <c r="N254" s="1" t="s">
        <v>30</v>
      </c>
      <c r="O254" s="3">
        <v>0</v>
      </c>
      <c r="P254" s="4" t="s">
        <v>3367</v>
      </c>
      <c r="Q254" s="1" t="b">
        <v>0</v>
      </c>
      <c r="R254" s="2">
        <v>19</v>
      </c>
      <c r="S254" s="3">
        <v>589</v>
      </c>
      <c r="T254" s="2" t="s">
        <v>29</v>
      </c>
      <c r="U254" s="3">
        <v>0</v>
      </c>
      <c r="V254" s="2" t="s">
        <v>29</v>
      </c>
      <c r="W254" s="3">
        <v>0</v>
      </c>
      <c r="X254" s="2" t="s">
        <v>29</v>
      </c>
      <c r="Y254" s="3">
        <v>0</v>
      </c>
      <c r="Z254" s="1" t="s">
        <v>31</v>
      </c>
      <c r="AA254" s="1" t="b">
        <v>0</v>
      </c>
    </row>
    <row r="255" spans="1:27" outlineLevel="2" x14ac:dyDescent="0.25">
      <c r="A255" s="1" t="b">
        <v>0</v>
      </c>
      <c r="B255" s="1" t="s">
        <v>3370</v>
      </c>
      <c r="C255" s="2">
        <v>1</v>
      </c>
      <c r="D255" s="1" t="s">
        <v>27</v>
      </c>
      <c r="E255" s="2">
        <v>109</v>
      </c>
      <c r="F255" s="1" t="s">
        <v>113</v>
      </c>
      <c r="G255" s="1" t="s">
        <v>114</v>
      </c>
      <c r="H255" s="1" t="s">
        <v>29</v>
      </c>
      <c r="I255" s="2" t="s">
        <v>29</v>
      </c>
      <c r="J255" s="3">
        <v>1680</v>
      </c>
      <c r="K255" s="3">
        <v>30</v>
      </c>
      <c r="L255" s="3">
        <v>50400</v>
      </c>
      <c r="M255" s="1" t="s">
        <v>29</v>
      </c>
      <c r="N255" s="1" t="s">
        <v>30</v>
      </c>
      <c r="O255" s="3">
        <v>0</v>
      </c>
      <c r="P255" s="4" t="s">
        <v>3367</v>
      </c>
      <c r="Q255" s="1" t="b">
        <v>0</v>
      </c>
      <c r="R255" s="2">
        <v>30</v>
      </c>
      <c r="S255" s="3">
        <v>50400</v>
      </c>
      <c r="T255" s="2" t="s">
        <v>29</v>
      </c>
      <c r="U255" s="3">
        <v>0</v>
      </c>
      <c r="V255" s="2" t="s">
        <v>29</v>
      </c>
      <c r="W255" s="3">
        <v>0</v>
      </c>
      <c r="X255" s="2" t="s">
        <v>29</v>
      </c>
      <c r="Y255" s="3">
        <v>0</v>
      </c>
      <c r="Z255" s="1" t="s">
        <v>31</v>
      </c>
      <c r="AA255" s="1" t="b">
        <v>0</v>
      </c>
    </row>
    <row r="256" spans="1:27" outlineLevel="2" x14ac:dyDescent="0.25">
      <c r="A256" s="1" t="b">
        <v>0</v>
      </c>
      <c r="B256" s="1" t="s">
        <v>3371</v>
      </c>
      <c r="C256" s="2">
        <v>1</v>
      </c>
      <c r="D256" s="1" t="s">
        <v>27</v>
      </c>
      <c r="E256" s="2">
        <v>185</v>
      </c>
      <c r="F256" s="1" t="s">
        <v>115</v>
      </c>
      <c r="G256" s="1" t="s">
        <v>116</v>
      </c>
      <c r="H256" s="1" t="s">
        <v>29</v>
      </c>
      <c r="I256" s="2" t="s">
        <v>29</v>
      </c>
      <c r="J256" s="3">
        <v>122.5</v>
      </c>
      <c r="K256" s="3">
        <v>430</v>
      </c>
      <c r="L256" s="3">
        <v>52675</v>
      </c>
      <c r="M256" s="1" t="s">
        <v>29</v>
      </c>
      <c r="N256" s="1" t="s">
        <v>30</v>
      </c>
      <c r="O256" s="3">
        <v>0</v>
      </c>
      <c r="P256" s="4" t="s">
        <v>3367</v>
      </c>
      <c r="Q256" s="1" t="b">
        <v>0</v>
      </c>
      <c r="R256" s="2">
        <v>430</v>
      </c>
      <c r="S256" s="3">
        <v>52675</v>
      </c>
      <c r="T256" s="2" t="s">
        <v>29</v>
      </c>
      <c r="U256" s="3">
        <v>0</v>
      </c>
      <c r="V256" s="2" t="s">
        <v>29</v>
      </c>
      <c r="W256" s="3">
        <v>0</v>
      </c>
      <c r="X256" s="2" t="s">
        <v>29</v>
      </c>
      <c r="Y256" s="3">
        <v>0</v>
      </c>
      <c r="Z256" s="1" t="s">
        <v>31</v>
      </c>
      <c r="AA256" s="1" t="b">
        <v>0</v>
      </c>
    </row>
    <row r="257" spans="1:27" outlineLevel="2" x14ac:dyDescent="0.25">
      <c r="A257" s="1" t="b">
        <v>0</v>
      </c>
      <c r="B257" s="1" t="s">
        <v>3372</v>
      </c>
      <c r="C257" s="2">
        <v>1</v>
      </c>
      <c r="D257" s="1" t="s">
        <v>27</v>
      </c>
      <c r="E257" s="2">
        <v>189</v>
      </c>
      <c r="F257" s="1" t="s">
        <v>717</v>
      </c>
      <c r="G257" s="1" t="s">
        <v>718</v>
      </c>
      <c r="H257" s="1" t="s">
        <v>29</v>
      </c>
      <c r="I257" s="2" t="s">
        <v>29</v>
      </c>
      <c r="J257" s="3">
        <v>28</v>
      </c>
      <c r="K257" s="3">
        <v>530</v>
      </c>
      <c r="L257" s="3">
        <v>14840</v>
      </c>
      <c r="M257" s="1" t="s">
        <v>29</v>
      </c>
      <c r="N257" s="1" t="s">
        <v>30</v>
      </c>
      <c r="O257" s="3">
        <v>0</v>
      </c>
      <c r="P257" s="4" t="s">
        <v>3367</v>
      </c>
      <c r="Q257" s="1" t="b">
        <v>0</v>
      </c>
      <c r="R257" s="2">
        <v>530</v>
      </c>
      <c r="S257" s="3">
        <v>14840</v>
      </c>
      <c r="T257" s="2" t="s">
        <v>29</v>
      </c>
      <c r="U257" s="3">
        <v>0</v>
      </c>
      <c r="V257" s="2" t="s">
        <v>29</v>
      </c>
      <c r="W257" s="3">
        <v>0</v>
      </c>
      <c r="X257" s="2" t="s">
        <v>29</v>
      </c>
      <c r="Y257" s="3">
        <v>0</v>
      </c>
      <c r="Z257" s="1" t="s">
        <v>31</v>
      </c>
      <c r="AA257" s="1" t="b">
        <v>0</v>
      </c>
    </row>
    <row r="258" spans="1:27" outlineLevel="2" x14ac:dyDescent="0.25">
      <c r="A258" s="1" t="b">
        <v>0</v>
      </c>
      <c r="B258" s="1" t="s">
        <v>3373</v>
      </c>
      <c r="C258" s="2">
        <v>1</v>
      </c>
      <c r="D258" s="1" t="s">
        <v>27</v>
      </c>
      <c r="E258" s="2">
        <v>215</v>
      </c>
      <c r="F258" s="1" t="s">
        <v>117</v>
      </c>
      <c r="G258" s="1" t="s">
        <v>118</v>
      </c>
      <c r="H258" s="1" t="s">
        <v>29</v>
      </c>
      <c r="I258" s="2" t="s">
        <v>29</v>
      </c>
      <c r="J258" s="3">
        <v>24.8</v>
      </c>
      <c r="K258" s="3">
        <v>600</v>
      </c>
      <c r="L258" s="3">
        <v>14880</v>
      </c>
      <c r="M258" s="1" t="s">
        <v>29</v>
      </c>
      <c r="N258" s="1" t="s">
        <v>30</v>
      </c>
      <c r="O258" s="3">
        <v>0</v>
      </c>
      <c r="P258" s="4" t="s">
        <v>3367</v>
      </c>
      <c r="Q258" s="1" t="b">
        <v>0</v>
      </c>
      <c r="R258" s="2">
        <v>600</v>
      </c>
      <c r="S258" s="3">
        <v>14880</v>
      </c>
      <c r="T258" s="2" t="s">
        <v>29</v>
      </c>
      <c r="U258" s="3">
        <v>0</v>
      </c>
      <c r="V258" s="2" t="s">
        <v>29</v>
      </c>
      <c r="W258" s="3">
        <v>0</v>
      </c>
      <c r="X258" s="2" t="s">
        <v>29</v>
      </c>
      <c r="Y258" s="3">
        <v>0</v>
      </c>
      <c r="Z258" s="1" t="s">
        <v>31</v>
      </c>
      <c r="AA258" s="1" t="b">
        <v>0</v>
      </c>
    </row>
    <row r="259" spans="1:27" outlineLevel="2" x14ac:dyDescent="0.25">
      <c r="A259" s="1" t="b">
        <v>0</v>
      </c>
      <c r="B259" s="1" t="s">
        <v>3374</v>
      </c>
      <c r="C259" s="2">
        <v>1</v>
      </c>
      <c r="D259" s="1" t="s">
        <v>27</v>
      </c>
      <c r="E259" s="2">
        <v>229</v>
      </c>
      <c r="F259" s="1" t="s">
        <v>721</v>
      </c>
      <c r="G259" s="1" t="s">
        <v>721</v>
      </c>
      <c r="H259" s="1" t="s">
        <v>29</v>
      </c>
      <c r="I259" s="2" t="s">
        <v>29</v>
      </c>
      <c r="J259" s="3">
        <v>24.3</v>
      </c>
      <c r="K259" s="3">
        <v>900</v>
      </c>
      <c r="L259" s="3">
        <v>21870</v>
      </c>
      <c r="M259" s="1" t="s">
        <v>29</v>
      </c>
      <c r="N259" s="1" t="s">
        <v>30</v>
      </c>
      <c r="O259" s="3">
        <v>0</v>
      </c>
      <c r="P259" s="4" t="s">
        <v>3367</v>
      </c>
      <c r="Q259" s="1" t="b">
        <v>0</v>
      </c>
      <c r="R259" s="2">
        <v>900</v>
      </c>
      <c r="S259" s="3">
        <v>21870</v>
      </c>
      <c r="T259" s="2" t="s">
        <v>29</v>
      </c>
      <c r="U259" s="3">
        <v>0</v>
      </c>
      <c r="V259" s="2" t="s">
        <v>29</v>
      </c>
      <c r="W259" s="3">
        <v>0</v>
      </c>
      <c r="X259" s="2" t="s">
        <v>29</v>
      </c>
      <c r="Y259" s="3">
        <v>0</v>
      </c>
      <c r="Z259" s="1" t="s">
        <v>31</v>
      </c>
      <c r="AA259" s="1" t="b">
        <v>0</v>
      </c>
    </row>
    <row r="260" spans="1:27" outlineLevel="2" x14ac:dyDescent="0.25">
      <c r="A260" s="1" t="b">
        <v>0</v>
      </c>
      <c r="B260" s="1" t="s">
        <v>3375</v>
      </c>
      <c r="C260" s="2">
        <v>1</v>
      </c>
      <c r="D260" s="1" t="s">
        <v>27</v>
      </c>
      <c r="E260" s="2">
        <v>277</v>
      </c>
      <c r="F260" s="1" t="s">
        <v>579</v>
      </c>
      <c r="G260" s="1" t="s">
        <v>580</v>
      </c>
      <c r="H260" s="1" t="s">
        <v>580</v>
      </c>
      <c r="I260" s="2" t="s">
        <v>29</v>
      </c>
      <c r="J260" s="3">
        <v>274</v>
      </c>
      <c r="K260" s="3">
        <v>140</v>
      </c>
      <c r="L260" s="3">
        <v>38360</v>
      </c>
      <c r="M260" s="1" t="s">
        <v>29</v>
      </c>
      <c r="N260" s="1" t="s">
        <v>30</v>
      </c>
      <c r="O260" s="3">
        <v>0</v>
      </c>
      <c r="P260" s="4" t="s">
        <v>3367</v>
      </c>
      <c r="Q260" s="1" t="b">
        <v>0</v>
      </c>
      <c r="R260" s="2">
        <v>140</v>
      </c>
      <c r="S260" s="3">
        <v>38360</v>
      </c>
      <c r="T260" s="2" t="s">
        <v>29</v>
      </c>
      <c r="U260" s="3">
        <v>0</v>
      </c>
      <c r="V260" s="2" t="s">
        <v>29</v>
      </c>
      <c r="W260" s="3">
        <v>0</v>
      </c>
      <c r="X260" s="2" t="s">
        <v>29</v>
      </c>
      <c r="Y260" s="3">
        <v>0</v>
      </c>
      <c r="Z260" s="1" t="s">
        <v>31</v>
      </c>
      <c r="AA260" s="1" t="b">
        <v>0</v>
      </c>
    </row>
    <row r="261" spans="1:27" outlineLevel="1" x14ac:dyDescent="0.25">
      <c r="A261" s="1" t="b">
        <v>0</v>
      </c>
      <c r="B261" s="1" t="s">
        <v>3376</v>
      </c>
      <c r="C261" s="2">
        <v>1</v>
      </c>
      <c r="D261" s="1" t="s">
        <v>27</v>
      </c>
      <c r="E261" s="2">
        <v>539</v>
      </c>
      <c r="F261" s="1" t="s">
        <v>443</v>
      </c>
      <c r="G261" s="1" t="s">
        <v>444</v>
      </c>
      <c r="H261" s="1" t="s">
        <v>444</v>
      </c>
      <c r="I261" s="2">
        <v>10</v>
      </c>
      <c r="J261" s="3">
        <v>35</v>
      </c>
      <c r="K261" s="3">
        <v>16</v>
      </c>
      <c r="L261" s="3">
        <v>560</v>
      </c>
      <c r="M261" s="1" t="s">
        <v>29</v>
      </c>
      <c r="N261" s="1" t="s">
        <v>30</v>
      </c>
      <c r="O261" s="3">
        <v>0</v>
      </c>
      <c r="P261" s="4" t="s">
        <v>3367</v>
      </c>
      <c r="Q261" s="1" t="b">
        <v>0</v>
      </c>
      <c r="R261" s="2">
        <v>16</v>
      </c>
      <c r="S261" s="3">
        <v>560</v>
      </c>
      <c r="T261" s="2" t="s">
        <v>29</v>
      </c>
      <c r="U261" s="3">
        <v>0</v>
      </c>
      <c r="V261" s="2" t="s">
        <v>29</v>
      </c>
      <c r="W261" s="3">
        <v>0</v>
      </c>
      <c r="X261" s="2" t="s">
        <v>29</v>
      </c>
      <c r="Y261" s="3">
        <v>0</v>
      </c>
      <c r="Z261" s="1" t="s">
        <v>31</v>
      </c>
      <c r="AA261" s="1" t="b">
        <v>0</v>
      </c>
    </row>
    <row r="262" spans="1:27" outlineLevel="2" x14ac:dyDescent="0.25">
      <c r="A262" s="1" t="b">
        <v>0</v>
      </c>
      <c r="B262" s="1" t="s">
        <v>3377</v>
      </c>
      <c r="C262" s="2">
        <v>1</v>
      </c>
      <c r="D262" s="1" t="s">
        <v>27</v>
      </c>
      <c r="E262" s="2">
        <v>610</v>
      </c>
      <c r="F262" s="1" t="s">
        <v>119</v>
      </c>
      <c r="G262" s="1" t="s">
        <v>119</v>
      </c>
      <c r="H262" s="1" t="s">
        <v>120</v>
      </c>
      <c r="I262" s="2">
        <v>1</v>
      </c>
      <c r="J262" s="3">
        <v>2.74</v>
      </c>
      <c r="K262" s="3">
        <v>500</v>
      </c>
      <c r="L262" s="3">
        <v>1370</v>
      </c>
      <c r="M262" s="1" t="s">
        <v>29</v>
      </c>
      <c r="N262" s="1" t="s">
        <v>29</v>
      </c>
      <c r="O262" s="3">
        <v>0</v>
      </c>
      <c r="P262" s="4" t="s">
        <v>3367</v>
      </c>
      <c r="Q262" s="1" t="b">
        <v>0</v>
      </c>
      <c r="R262" s="2">
        <v>500</v>
      </c>
      <c r="S262" s="3">
        <v>1370</v>
      </c>
      <c r="T262" s="2" t="s">
        <v>29</v>
      </c>
      <c r="U262" s="3">
        <v>0</v>
      </c>
      <c r="V262" s="2" t="s">
        <v>29</v>
      </c>
      <c r="W262" s="3">
        <v>0</v>
      </c>
      <c r="X262" s="2" t="s">
        <v>29</v>
      </c>
      <c r="Y262" s="3">
        <v>0</v>
      </c>
      <c r="Z262" s="1" t="s">
        <v>29</v>
      </c>
      <c r="AA262" s="1" t="b">
        <v>0</v>
      </c>
    </row>
    <row r="263" spans="1:27" outlineLevel="2" x14ac:dyDescent="0.25">
      <c r="A263" s="1" t="b">
        <v>0</v>
      </c>
      <c r="B263" s="1" t="s">
        <v>3378</v>
      </c>
      <c r="C263" s="2">
        <v>1</v>
      </c>
      <c r="D263" s="1" t="s">
        <v>776</v>
      </c>
      <c r="E263" s="2">
        <v>653</v>
      </c>
      <c r="F263" s="1" t="s">
        <v>3379</v>
      </c>
      <c r="G263" s="1" t="s">
        <v>3380</v>
      </c>
      <c r="H263" s="1" t="s">
        <v>3381</v>
      </c>
      <c r="I263" s="2">
        <v>5</v>
      </c>
      <c r="J263" s="3">
        <v>466</v>
      </c>
      <c r="K263" s="3">
        <v>10</v>
      </c>
      <c r="L263" s="3">
        <v>4660</v>
      </c>
      <c r="M263" s="1" t="s">
        <v>29</v>
      </c>
      <c r="N263" s="1" t="s">
        <v>40</v>
      </c>
      <c r="O263" s="3">
        <v>0</v>
      </c>
      <c r="P263" s="4" t="s">
        <v>3367</v>
      </c>
      <c r="Q263" s="1" t="b">
        <v>0</v>
      </c>
      <c r="R263" s="2">
        <v>10</v>
      </c>
      <c r="S263" s="3">
        <v>4660</v>
      </c>
      <c r="T263" s="2" t="s">
        <v>29</v>
      </c>
      <c r="U263" s="3">
        <v>0</v>
      </c>
      <c r="V263" s="2" t="s">
        <v>29</v>
      </c>
      <c r="W263" s="3">
        <v>0</v>
      </c>
      <c r="X263" s="2" t="s">
        <v>29</v>
      </c>
      <c r="Y263" s="3">
        <v>0</v>
      </c>
      <c r="Z263" s="1" t="s">
        <v>29</v>
      </c>
      <c r="AA263" s="1" t="b">
        <v>0</v>
      </c>
    </row>
    <row r="264" spans="1:27" outlineLevel="2" x14ac:dyDescent="0.25">
      <c r="L264" s="6">
        <f>SUBTOTAL(9,L252:L263)</f>
        <v>495244</v>
      </c>
    </row>
    <row r="265" spans="1:27" outlineLevel="2" x14ac:dyDescent="0.25">
      <c r="A265" s="5" t="s">
        <v>3382</v>
      </c>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1:27" outlineLevel="2" x14ac:dyDescent="0.25">
      <c r="A266" s="1" t="b">
        <v>0</v>
      </c>
      <c r="B266" s="1" t="s">
        <v>3383</v>
      </c>
      <c r="C266" s="2">
        <v>1</v>
      </c>
      <c r="D266" s="1" t="s">
        <v>27</v>
      </c>
      <c r="E266" s="2">
        <v>21</v>
      </c>
      <c r="F266" s="1" t="s">
        <v>702</v>
      </c>
      <c r="G266" s="1" t="s">
        <v>702</v>
      </c>
      <c r="H266" s="1" t="s">
        <v>29</v>
      </c>
      <c r="I266" s="2" t="s">
        <v>29</v>
      </c>
      <c r="J266" s="3">
        <v>195.4</v>
      </c>
      <c r="K266" s="3">
        <v>320</v>
      </c>
      <c r="L266" s="3">
        <v>62528</v>
      </c>
      <c r="M266" s="1" t="s">
        <v>29</v>
      </c>
      <c r="N266" s="1" t="s">
        <v>30</v>
      </c>
      <c r="O266" s="3">
        <v>0</v>
      </c>
      <c r="P266" s="4" t="s">
        <v>3384</v>
      </c>
      <c r="Q266" s="1" t="b">
        <v>0</v>
      </c>
      <c r="R266" s="2">
        <v>320</v>
      </c>
      <c r="S266" s="3">
        <v>62528</v>
      </c>
      <c r="T266" s="2" t="s">
        <v>29</v>
      </c>
      <c r="U266" s="3">
        <v>0</v>
      </c>
      <c r="V266" s="2" t="s">
        <v>29</v>
      </c>
      <c r="W266" s="3">
        <v>0</v>
      </c>
      <c r="X266" s="2" t="s">
        <v>29</v>
      </c>
      <c r="Y266" s="3">
        <v>0</v>
      </c>
      <c r="Z266" s="1" t="s">
        <v>31</v>
      </c>
      <c r="AA266" s="1" t="b">
        <v>0</v>
      </c>
    </row>
    <row r="267" spans="1:27" outlineLevel="2" x14ac:dyDescent="0.25">
      <c r="A267" s="1" t="b">
        <v>0</v>
      </c>
      <c r="B267" s="1" t="s">
        <v>3385</v>
      </c>
      <c r="C267" s="2">
        <v>1</v>
      </c>
      <c r="D267" s="1" t="s">
        <v>27</v>
      </c>
      <c r="E267" s="2">
        <v>55</v>
      </c>
      <c r="F267" s="1" t="s">
        <v>704</v>
      </c>
      <c r="G267" s="1" t="s">
        <v>705</v>
      </c>
      <c r="H267" s="1" t="s">
        <v>705</v>
      </c>
      <c r="I267" s="2" t="s">
        <v>29</v>
      </c>
      <c r="J267" s="3">
        <v>36</v>
      </c>
      <c r="K267" s="3">
        <v>440</v>
      </c>
      <c r="L267" s="3">
        <v>15840</v>
      </c>
      <c r="M267" s="1" t="s">
        <v>29</v>
      </c>
      <c r="N267" s="1" t="s">
        <v>30</v>
      </c>
      <c r="O267" s="3">
        <v>0</v>
      </c>
      <c r="P267" s="4" t="s">
        <v>3384</v>
      </c>
      <c r="Q267" s="1" t="b">
        <v>0</v>
      </c>
      <c r="R267" s="2">
        <v>440</v>
      </c>
      <c r="S267" s="3">
        <v>15840</v>
      </c>
      <c r="T267" s="2" t="s">
        <v>29</v>
      </c>
      <c r="U267" s="3">
        <v>0</v>
      </c>
      <c r="V267" s="2" t="s">
        <v>29</v>
      </c>
      <c r="W267" s="3">
        <v>0</v>
      </c>
      <c r="X267" s="2" t="s">
        <v>29</v>
      </c>
      <c r="Y267" s="3">
        <v>0</v>
      </c>
      <c r="Z267" s="1" t="s">
        <v>31</v>
      </c>
      <c r="AA267" s="1" t="b">
        <v>0</v>
      </c>
    </row>
    <row r="268" spans="1:27" outlineLevel="2" x14ac:dyDescent="0.25">
      <c r="A268" s="1" t="b">
        <v>0</v>
      </c>
      <c r="B268" s="1" t="s">
        <v>3386</v>
      </c>
      <c r="C268" s="2">
        <v>1</v>
      </c>
      <c r="D268" s="1" t="s">
        <v>27</v>
      </c>
      <c r="E268" s="2">
        <v>125</v>
      </c>
      <c r="F268" s="1" t="s">
        <v>709</v>
      </c>
      <c r="G268" s="1" t="s">
        <v>710</v>
      </c>
      <c r="H268" s="1" t="s">
        <v>29</v>
      </c>
      <c r="I268" s="2" t="s">
        <v>29</v>
      </c>
      <c r="J268" s="3">
        <v>22</v>
      </c>
      <c r="K268" s="3">
        <v>45</v>
      </c>
      <c r="L268" s="3">
        <v>990</v>
      </c>
      <c r="M268" s="1" t="s">
        <v>29</v>
      </c>
      <c r="N268" s="1" t="s">
        <v>30</v>
      </c>
      <c r="O268" s="3">
        <v>0</v>
      </c>
      <c r="P268" s="4" t="s">
        <v>3384</v>
      </c>
      <c r="Q268" s="1" t="b">
        <v>0</v>
      </c>
      <c r="R268" s="2">
        <v>45</v>
      </c>
      <c r="S268" s="3">
        <v>990</v>
      </c>
      <c r="T268" s="2" t="s">
        <v>29</v>
      </c>
      <c r="U268" s="3">
        <v>0</v>
      </c>
      <c r="V268" s="2" t="s">
        <v>29</v>
      </c>
      <c r="W268" s="3">
        <v>0</v>
      </c>
      <c r="X268" s="2" t="s">
        <v>29</v>
      </c>
      <c r="Y268" s="3">
        <v>0</v>
      </c>
      <c r="Z268" s="1" t="s">
        <v>31</v>
      </c>
      <c r="AA268" s="1" t="b">
        <v>0</v>
      </c>
    </row>
    <row r="269" spans="1:27" outlineLevel="2" x14ac:dyDescent="0.25">
      <c r="A269" s="1" t="b">
        <v>0</v>
      </c>
      <c r="B269" s="1" t="s">
        <v>3387</v>
      </c>
      <c r="C269" s="2">
        <v>1</v>
      </c>
      <c r="D269" s="1" t="s">
        <v>27</v>
      </c>
      <c r="E269" s="2">
        <v>127</v>
      </c>
      <c r="F269" s="1" t="s">
        <v>199</v>
      </c>
      <c r="G269" s="1" t="s">
        <v>200</v>
      </c>
      <c r="H269" s="1" t="s">
        <v>200</v>
      </c>
      <c r="I269" s="2">
        <v>5</v>
      </c>
      <c r="J269" s="3">
        <v>475</v>
      </c>
      <c r="K269" s="3">
        <v>38</v>
      </c>
      <c r="L269" s="3">
        <v>18050</v>
      </c>
      <c r="M269" s="1" t="s">
        <v>29</v>
      </c>
      <c r="N269" s="1" t="s">
        <v>30</v>
      </c>
      <c r="O269" s="3">
        <v>0</v>
      </c>
      <c r="P269" s="4" t="s">
        <v>3384</v>
      </c>
      <c r="Q269" s="1" t="b">
        <v>0</v>
      </c>
      <c r="R269" s="2">
        <v>38</v>
      </c>
      <c r="S269" s="3">
        <v>18050</v>
      </c>
      <c r="T269" s="2" t="s">
        <v>29</v>
      </c>
      <c r="U269" s="3">
        <v>0</v>
      </c>
      <c r="V269" s="2" t="s">
        <v>29</v>
      </c>
      <c r="W269" s="3">
        <v>0</v>
      </c>
      <c r="X269" s="2" t="s">
        <v>29</v>
      </c>
      <c r="Y269" s="3">
        <v>0</v>
      </c>
      <c r="Z269" s="1" t="s">
        <v>31</v>
      </c>
      <c r="AA269" s="1" t="b">
        <v>0</v>
      </c>
    </row>
    <row r="270" spans="1:27" outlineLevel="2" x14ac:dyDescent="0.25">
      <c r="A270" s="1" t="b">
        <v>0</v>
      </c>
      <c r="B270" s="1" t="s">
        <v>3388</v>
      </c>
      <c r="C270" s="2">
        <v>1</v>
      </c>
      <c r="D270" s="1" t="s">
        <v>27</v>
      </c>
      <c r="E270" s="2">
        <v>154</v>
      </c>
      <c r="F270" s="1" t="s">
        <v>201</v>
      </c>
      <c r="G270" s="1" t="s">
        <v>201</v>
      </c>
      <c r="H270" s="1" t="s">
        <v>29</v>
      </c>
      <c r="I270" s="2" t="s">
        <v>29</v>
      </c>
      <c r="J270" s="3">
        <v>16.5</v>
      </c>
      <c r="K270" s="3">
        <v>100</v>
      </c>
      <c r="L270" s="3">
        <v>1650</v>
      </c>
      <c r="M270" s="1" t="s">
        <v>29</v>
      </c>
      <c r="N270" s="1" t="s">
        <v>30</v>
      </c>
      <c r="O270" s="3">
        <v>0</v>
      </c>
      <c r="P270" s="4" t="s">
        <v>3384</v>
      </c>
      <c r="Q270" s="1" t="b">
        <v>0</v>
      </c>
      <c r="R270" s="2">
        <v>100</v>
      </c>
      <c r="S270" s="3">
        <v>1650</v>
      </c>
      <c r="T270" s="2" t="s">
        <v>29</v>
      </c>
      <c r="U270" s="3">
        <v>0</v>
      </c>
      <c r="V270" s="2" t="s">
        <v>29</v>
      </c>
      <c r="W270" s="3">
        <v>0</v>
      </c>
      <c r="X270" s="2" t="s">
        <v>29</v>
      </c>
      <c r="Y270" s="3">
        <v>0</v>
      </c>
      <c r="Z270" s="1" t="s">
        <v>31</v>
      </c>
      <c r="AA270" s="1" t="b">
        <v>0</v>
      </c>
    </row>
    <row r="271" spans="1:27" outlineLevel="2" x14ac:dyDescent="0.25">
      <c r="A271" s="1" t="b">
        <v>0</v>
      </c>
      <c r="B271" s="1" t="s">
        <v>3389</v>
      </c>
      <c r="C271" s="2">
        <v>1</v>
      </c>
      <c r="D271" s="1" t="s">
        <v>27</v>
      </c>
      <c r="E271" s="2">
        <v>254</v>
      </c>
      <c r="F271" s="1" t="s">
        <v>202</v>
      </c>
      <c r="G271" s="1" t="s">
        <v>203</v>
      </c>
      <c r="H271" s="1" t="s">
        <v>203</v>
      </c>
      <c r="I271" s="2" t="s">
        <v>29</v>
      </c>
      <c r="J271" s="3">
        <v>180</v>
      </c>
      <c r="K271" s="3">
        <v>4</v>
      </c>
      <c r="L271" s="3">
        <v>720</v>
      </c>
      <c r="M271" s="1" t="s">
        <v>29</v>
      </c>
      <c r="N271" s="1" t="s">
        <v>40</v>
      </c>
      <c r="O271" s="3">
        <v>0</v>
      </c>
      <c r="P271" s="4" t="s">
        <v>3384</v>
      </c>
      <c r="Q271" s="1" t="b">
        <v>0</v>
      </c>
      <c r="R271" s="2">
        <v>4</v>
      </c>
      <c r="S271" s="3">
        <v>720</v>
      </c>
      <c r="T271" s="2" t="s">
        <v>29</v>
      </c>
      <c r="U271" s="3">
        <v>0</v>
      </c>
      <c r="V271" s="2" t="s">
        <v>29</v>
      </c>
      <c r="W271" s="3">
        <v>0</v>
      </c>
      <c r="X271" s="2" t="s">
        <v>29</v>
      </c>
      <c r="Y271" s="3">
        <v>0</v>
      </c>
      <c r="Z271" s="1" t="s">
        <v>31</v>
      </c>
      <c r="AA271" s="1" t="b">
        <v>0</v>
      </c>
    </row>
    <row r="272" spans="1:27" outlineLevel="2" x14ac:dyDescent="0.25">
      <c r="A272" s="1" t="b">
        <v>0</v>
      </c>
      <c r="B272" s="1" t="s">
        <v>3390</v>
      </c>
      <c r="C272" s="2">
        <v>1</v>
      </c>
      <c r="D272" s="1" t="s">
        <v>27</v>
      </c>
      <c r="E272" s="2">
        <v>274</v>
      </c>
      <c r="F272" s="1" t="s">
        <v>726</v>
      </c>
      <c r="G272" s="1" t="s">
        <v>727</v>
      </c>
      <c r="H272" s="1" t="s">
        <v>727</v>
      </c>
      <c r="I272" s="2" t="s">
        <v>29</v>
      </c>
      <c r="J272" s="3">
        <v>170</v>
      </c>
      <c r="K272" s="3">
        <v>10</v>
      </c>
      <c r="L272" s="3">
        <v>1700</v>
      </c>
      <c r="M272" s="1" t="s">
        <v>29</v>
      </c>
      <c r="N272" s="1" t="s">
        <v>40</v>
      </c>
      <c r="O272" s="3">
        <v>0</v>
      </c>
      <c r="P272" s="4" t="s">
        <v>3384</v>
      </c>
      <c r="Q272" s="1" t="b">
        <v>0</v>
      </c>
      <c r="R272" s="2">
        <v>10</v>
      </c>
      <c r="S272" s="3">
        <v>1700</v>
      </c>
      <c r="T272" s="2" t="s">
        <v>29</v>
      </c>
      <c r="U272" s="3">
        <v>0</v>
      </c>
      <c r="V272" s="2" t="s">
        <v>29</v>
      </c>
      <c r="W272" s="3">
        <v>0</v>
      </c>
      <c r="X272" s="2" t="s">
        <v>29</v>
      </c>
      <c r="Y272" s="3">
        <v>0</v>
      </c>
      <c r="Z272" s="1" t="s">
        <v>31</v>
      </c>
      <c r="AA272" s="1" t="b">
        <v>0</v>
      </c>
    </row>
    <row r="273" spans="1:27" outlineLevel="2" x14ac:dyDescent="0.25">
      <c r="A273" s="1" t="b">
        <v>0</v>
      </c>
      <c r="B273" s="1" t="s">
        <v>3391</v>
      </c>
      <c r="C273" s="2">
        <v>1</v>
      </c>
      <c r="D273" s="1" t="s">
        <v>27</v>
      </c>
      <c r="E273" s="2">
        <v>296</v>
      </c>
      <c r="F273" s="1" t="s">
        <v>204</v>
      </c>
      <c r="G273" s="1" t="s">
        <v>205</v>
      </c>
      <c r="H273" s="1" t="s">
        <v>29</v>
      </c>
      <c r="I273" s="2" t="s">
        <v>29</v>
      </c>
      <c r="J273" s="3">
        <v>114</v>
      </c>
      <c r="K273" s="3">
        <v>24</v>
      </c>
      <c r="L273" s="3">
        <v>2736</v>
      </c>
      <c r="M273" s="1" t="s">
        <v>29</v>
      </c>
      <c r="N273" s="1" t="s">
        <v>40</v>
      </c>
      <c r="O273" s="3">
        <v>0</v>
      </c>
      <c r="P273" s="4" t="s">
        <v>3384</v>
      </c>
      <c r="Q273" s="1" t="b">
        <v>0</v>
      </c>
      <c r="R273" s="2">
        <v>24</v>
      </c>
      <c r="S273" s="3">
        <v>2736</v>
      </c>
      <c r="T273" s="2" t="s">
        <v>29</v>
      </c>
      <c r="U273" s="3">
        <v>0</v>
      </c>
      <c r="V273" s="2" t="s">
        <v>29</v>
      </c>
      <c r="W273" s="3">
        <v>0</v>
      </c>
      <c r="X273" s="2" t="s">
        <v>29</v>
      </c>
      <c r="Y273" s="3">
        <v>0</v>
      </c>
      <c r="Z273" s="1" t="s">
        <v>31</v>
      </c>
      <c r="AA273" s="1" t="b">
        <v>0</v>
      </c>
    </row>
    <row r="274" spans="1:27" outlineLevel="2" x14ac:dyDescent="0.25">
      <c r="A274" s="1" t="b">
        <v>0</v>
      </c>
      <c r="B274" s="1" t="s">
        <v>3392</v>
      </c>
      <c r="C274" s="2">
        <v>1</v>
      </c>
      <c r="D274" s="1" t="s">
        <v>27</v>
      </c>
      <c r="E274" s="2">
        <v>310</v>
      </c>
      <c r="F274" s="1" t="s">
        <v>206</v>
      </c>
      <c r="G274" s="1" t="s">
        <v>207</v>
      </c>
      <c r="H274" s="1" t="s">
        <v>207</v>
      </c>
      <c r="I274" s="2" t="s">
        <v>29</v>
      </c>
      <c r="J274" s="3">
        <v>131</v>
      </c>
      <c r="K274" s="3">
        <v>15</v>
      </c>
      <c r="L274" s="3">
        <v>1965</v>
      </c>
      <c r="M274" s="1" t="s">
        <v>29</v>
      </c>
      <c r="N274" s="1" t="s">
        <v>30</v>
      </c>
      <c r="O274" s="3">
        <v>0</v>
      </c>
      <c r="P274" s="4" t="s">
        <v>3384</v>
      </c>
      <c r="Q274" s="1" t="b">
        <v>0</v>
      </c>
      <c r="R274" s="2">
        <v>15</v>
      </c>
      <c r="S274" s="3">
        <v>1965</v>
      </c>
      <c r="T274" s="2" t="s">
        <v>29</v>
      </c>
      <c r="U274" s="3">
        <v>0</v>
      </c>
      <c r="V274" s="2" t="s">
        <v>29</v>
      </c>
      <c r="W274" s="3">
        <v>0</v>
      </c>
      <c r="X274" s="2" t="s">
        <v>29</v>
      </c>
      <c r="Y274" s="3">
        <v>0</v>
      </c>
      <c r="Z274" s="1" t="s">
        <v>31</v>
      </c>
      <c r="AA274" s="1" t="b">
        <v>0</v>
      </c>
    </row>
    <row r="275" spans="1:27" outlineLevel="2" x14ac:dyDescent="0.25">
      <c r="A275" s="1" t="b">
        <v>0</v>
      </c>
      <c r="B275" s="1" t="s">
        <v>3393</v>
      </c>
      <c r="C275" s="2">
        <v>1</v>
      </c>
      <c r="D275" s="1" t="s">
        <v>27</v>
      </c>
      <c r="E275" s="2">
        <v>348</v>
      </c>
      <c r="F275" s="1" t="s">
        <v>208</v>
      </c>
      <c r="G275" s="1" t="s">
        <v>209</v>
      </c>
      <c r="H275" s="1" t="s">
        <v>29</v>
      </c>
      <c r="I275" s="2" t="s">
        <v>29</v>
      </c>
      <c r="J275" s="3">
        <v>18</v>
      </c>
      <c r="K275" s="3">
        <v>10</v>
      </c>
      <c r="L275" s="3">
        <v>180</v>
      </c>
      <c r="M275" s="1" t="s">
        <v>29</v>
      </c>
      <c r="N275" s="1" t="s">
        <v>40</v>
      </c>
      <c r="O275" s="3">
        <v>0</v>
      </c>
      <c r="P275" s="4" t="s">
        <v>3384</v>
      </c>
      <c r="Q275" s="1" t="b">
        <v>0</v>
      </c>
      <c r="R275" s="2">
        <v>10</v>
      </c>
      <c r="S275" s="3">
        <v>180</v>
      </c>
      <c r="T275" s="2" t="s">
        <v>29</v>
      </c>
      <c r="U275" s="3">
        <v>0</v>
      </c>
      <c r="V275" s="2" t="s">
        <v>29</v>
      </c>
      <c r="W275" s="3">
        <v>0</v>
      </c>
      <c r="X275" s="2" t="s">
        <v>29</v>
      </c>
      <c r="Y275" s="3">
        <v>0</v>
      </c>
      <c r="Z275" s="1" t="s">
        <v>31</v>
      </c>
      <c r="AA275" s="1" t="b">
        <v>0</v>
      </c>
    </row>
    <row r="276" spans="1:27" outlineLevel="2" x14ac:dyDescent="0.25">
      <c r="A276" s="1" t="b">
        <v>0</v>
      </c>
      <c r="B276" s="1" t="s">
        <v>3394</v>
      </c>
      <c r="C276" s="2">
        <v>1</v>
      </c>
      <c r="D276" s="1" t="s">
        <v>27</v>
      </c>
      <c r="E276" s="2">
        <v>359</v>
      </c>
      <c r="F276" s="1" t="s">
        <v>210</v>
      </c>
      <c r="G276" s="1" t="s">
        <v>211</v>
      </c>
      <c r="H276" s="1" t="s">
        <v>29</v>
      </c>
      <c r="I276" s="2" t="s">
        <v>29</v>
      </c>
      <c r="J276" s="3">
        <v>165</v>
      </c>
      <c r="K276" s="3">
        <v>5</v>
      </c>
      <c r="L276" s="3">
        <v>825</v>
      </c>
      <c r="M276" s="1" t="s">
        <v>29</v>
      </c>
      <c r="N276" s="1" t="s">
        <v>40</v>
      </c>
      <c r="O276" s="3">
        <v>0</v>
      </c>
      <c r="P276" s="4" t="s">
        <v>3384</v>
      </c>
      <c r="Q276" s="1" t="b">
        <v>0</v>
      </c>
      <c r="R276" s="2">
        <v>5</v>
      </c>
      <c r="S276" s="3">
        <v>825</v>
      </c>
      <c r="T276" s="2" t="s">
        <v>29</v>
      </c>
      <c r="U276" s="3">
        <v>0</v>
      </c>
      <c r="V276" s="2" t="s">
        <v>29</v>
      </c>
      <c r="W276" s="3">
        <v>0</v>
      </c>
      <c r="X276" s="2" t="s">
        <v>29</v>
      </c>
      <c r="Y276" s="3">
        <v>0</v>
      </c>
      <c r="Z276" s="1" t="s">
        <v>31</v>
      </c>
      <c r="AA276" s="1" t="b">
        <v>0</v>
      </c>
    </row>
    <row r="277" spans="1:27" outlineLevel="2" x14ac:dyDescent="0.25">
      <c r="A277" s="1" t="b">
        <v>0</v>
      </c>
      <c r="B277" s="1" t="s">
        <v>3395</v>
      </c>
      <c r="C277" s="2">
        <v>1</v>
      </c>
      <c r="D277" s="1" t="s">
        <v>27</v>
      </c>
      <c r="E277" s="2">
        <v>572</v>
      </c>
      <c r="F277" s="1" t="s">
        <v>212</v>
      </c>
      <c r="G277" s="1" t="s">
        <v>213</v>
      </c>
      <c r="H277" s="1" t="s">
        <v>214</v>
      </c>
      <c r="I277" s="2">
        <v>5</v>
      </c>
      <c r="J277" s="3">
        <v>125</v>
      </c>
      <c r="K277" s="3">
        <v>80</v>
      </c>
      <c r="L277" s="3">
        <v>10000</v>
      </c>
      <c r="M277" s="1" t="s">
        <v>29</v>
      </c>
      <c r="N277" s="1" t="s">
        <v>30</v>
      </c>
      <c r="O277" s="3">
        <v>0</v>
      </c>
      <c r="P277" s="4" t="s">
        <v>3384</v>
      </c>
      <c r="Q277" s="1" t="b">
        <v>0</v>
      </c>
      <c r="R277" s="2">
        <v>80</v>
      </c>
      <c r="S277" s="3">
        <v>10000</v>
      </c>
      <c r="T277" s="2" t="s">
        <v>29</v>
      </c>
      <c r="U277" s="3">
        <v>0</v>
      </c>
      <c r="V277" s="2" t="s">
        <v>29</v>
      </c>
      <c r="W277" s="3">
        <v>0</v>
      </c>
      <c r="X277" s="2" t="s">
        <v>29</v>
      </c>
      <c r="Y277" s="3">
        <v>0</v>
      </c>
      <c r="Z277" s="1" t="s">
        <v>31</v>
      </c>
      <c r="AA277" s="1" t="b">
        <v>0</v>
      </c>
    </row>
    <row r="278" spans="1:27" outlineLevel="2" x14ac:dyDescent="0.25">
      <c r="A278" s="1" t="b">
        <v>0</v>
      </c>
      <c r="B278" s="1" t="s">
        <v>3396</v>
      </c>
      <c r="C278" s="2">
        <v>1</v>
      </c>
      <c r="D278" s="1" t="s">
        <v>27</v>
      </c>
      <c r="E278" s="2">
        <v>574</v>
      </c>
      <c r="F278" s="1" t="s">
        <v>215</v>
      </c>
      <c r="G278" s="1" t="s">
        <v>216</v>
      </c>
      <c r="H278" s="1" t="s">
        <v>217</v>
      </c>
      <c r="I278" s="2">
        <v>5</v>
      </c>
      <c r="J278" s="3">
        <v>303</v>
      </c>
      <c r="K278" s="3">
        <v>24</v>
      </c>
      <c r="L278" s="3">
        <v>7272</v>
      </c>
      <c r="M278" s="1" t="s">
        <v>29</v>
      </c>
      <c r="N278" s="1" t="s">
        <v>30</v>
      </c>
      <c r="O278" s="3">
        <v>0</v>
      </c>
      <c r="P278" s="4" t="s">
        <v>3384</v>
      </c>
      <c r="Q278" s="1" t="b">
        <v>0</v>
      </c>
      <c r="R278" s="2">
        <v>24</v>
      </c>
      <c r="S278" s="3">
        <v>7272</v>
      </c>
      <c r="T278" s="2" t="s">
        <v>29</v>
      </c>
      <c r="U278" s="3">
        <v>0</v>
      </c>
      <c r="V278" s="2" t="s">
        <v>29</v>
      </c>
      <c r="W278" s="3">
        <v>0</v>
      </c>
      <c r="X278" s="2" t="s">
        <v>29</v>
      </c>
      <c r="Y278" s="3">
        <v>0</v>
      </c>
      <c r="Z278" s="1" t="s">
        <v>31</v>
      </c>
      <c r="AA278" s="1" t="b">
        <v>0</v>
      </c>
    </row>
    <row r="279" spans="1:27" outlineLevel="2" x14ac:dyDescent="0.25">
      <c r="A279" s="1" t="b">
        <v>0</v>
      </c>
      <c r="B279" s="1" t="s">
        <v>3397</v>
      </c>
      <c r="C279" s="2">
        <v>1</v>
      </c>
      <c r="D279" s="1" t="s">
        <v>65</v>
      </c>
      <c r="E279" s="2">
        <v>648</v>
      </c>
      <c r="F279" s="1" t="s">
        <v>201</v>
      </c>
      <c r="G279" s="1" t="s">
        <v>201</v>
      </c>
      <c r="H279" s="1" t="s">
        <v>201</v>
      </c>
      <c r="I279" s="2">
        <v>10</v>
      </c>
      <c r="J279" s="3">
        <v>17</v>
      </c>
      <c r="K279" s="3">
        <v>108</v>
      </c>
      <c r="L279" s="3">
        <v>1836</v>
      </c>
      <c r="M279" s="1" t="s">
        <v>29</v>
      </c>
      <c r="N279" s="1" t="s">
        <v>29</v>
      </c>
      <c r="O279" s="3">
        <v>0</v>
      </c>
      <c r="P279" s="4" t="s">
        <v>3384</v>
      </c>
      <c r="Q279" s="1" t="b">
        <v>0</v>
      </c>
      <c r="R279" s="2">
        <v>108</v>
      </c>
      <c r="S279" s="3">
        <v>1836</v>
      </c>
      <c r="T279" s="2" t="s">
        <v>29</v>
      </c>
      <c r="U279" s="3">
        <v>0</v>
      </c>
      <c r="V279" s="2" t="s">
        <v>29</v>
      </c>
      <c r="W279" s="3">
        <v>0</v>
      </c>
      <c r="X279" s="2" t="s">
        <v>29</v>
      </c>
      <c r="Y279" s="3">
        <v>0</v>
      </c>
      <c r="Z279" s="1" t="s">
        <v>29</v>
      </c>
      <c r="AA279" s="1" t="b">
        <v>0</v>
      </c>
    </row>
    <row r="280" spans="1:27" outlineLevel="2" x14ac:dyDescent="0.25">
      <c r="A280" s="1" t="b">
        <v>0</v>
      </c>
      <c r="B280" s="1" t="s">
        <v>3398</v>
      </c>
      <c r="C280" s="2">
        <v>1</v>
      </c>
      <c r="D280" s="1" t="s">
        <v>65</v>
      </c>
      <c r="E280" s="2">
        <v>649</v>
      </c>
      <c r="F280" s="1" t="s">
        <v>206</v>
      </c>
      <c r="G280" s="1" t="s">
        <v>206</v>
      </c>
      <c r="H280" s="1" t="s">
        <v>206</v>
      </c>
      <c r="I280" s="2">
        <v>20</v>
      </c>
      <c r="J280" s="3">
        <v>70</v>
      </c>
      <c r="K280" s="3">
        <v>20</v>
      </c>
      <c r="L280" s="3">
        <v>1400</v>
      </c>
      <c r="M280" s="1" t="s">
        <v>29</v>
      </c>
      <c r="N280" s="1" t="s">
        <v>29</v>
      </c>
      <c r="O280" s="3">
        <v>0</v>
      </c>
      <c r="P280" s="4" t="s">
        <v>3384</v>
      </c>
      <c r="Q280" s="1" t="b">
        <v>0</v>
      </c>
      <c r="R280" s="2">
        <v>20</v>
      </c>
      <c r="S280" s="3">
        <v>1400</v>
      </c>
      <c r="T280" s="2" t="s">
        <v>29</v>
      </c>
      <c r="U280" s="3">
        <v>0</v>
      </c>
      <c r="V280" s="2" t="s">
        <v>29</v>
      </c>
      <c r="W280" s="3">
        <v>0</v>
      </c>
      <c r="X280" s="2" t="s">
        <v>29</v>
      </c>
      <c r="Y280" s="3">
        <v>0</v>
      </c>
      <c r="Z280" s="1" t="s">
        <v>29</v>
      </c>
      <c r="AA280" s="1" t="b">
        <v>0</v>
      </c>
    </row>
    <row r="281" spans="1:27" outlineLevel="2" x14ac:dyDescent="0.25">
      <c r="A281" s="1" t="b">
        <v>0</v>
      </c>
      <c r="B281" s="1" t="s">
        <v>3399</v>
      </c>
      <c r="C281" s="2">
        <v>1</v>
      </c>
      <c r="D281" s="1" t="s">
        <v>65</v>
      </c>
      <c r="E281" s="2">
        <v>650</v>
      </c>
      <c r="F281" s="1" t="s">
        <v>212</v>
      </c>
      <c r="G281" s="1" t="s">
        <v>212</v>
      </c>
      <c r="H281" s="1" t="s">
        <v>212</v>
      </c>
      <c r="I281" s="2">
        <v>5</v>
      </c>
      <c r="J281" s="3">
        <v>56</v>
      </c>
      <c r="K281" s="3">
        <v>50</v>
      </c>
      <c r="L281" s="3">
        <v>2800</v>
      </c>
      <c r="M281" s="1" t="s">
        <v>29</v>
      </c>
      <c r="N281" s="1" t="s">
        <v>29</v>
      </c>
      <c r="O281" s="3">
        <v>0</v>
      </c>
      <c r="P281" s="4" t="s">
        <v>3384</v>
      </c>
      <c r="Q281" s="1" t="b">
        <v>0</v>
      </c>
      <c r="R281" s="2">
        <v>50</v>
      </c>
      <c r="S281" s="3">
        <v>2800</v>
      </c>
      <c r="T281" s="2" t="s">
        <v>29</v>
      </c>
      <c r="U281" s="3">
        <v>0</v>
      </c>
      <c r="V281" s="2" t="s">
        <v>29</v>
      </c>
      <c r="W281" s="3">
        <v>0</v>
      </c>
      <c r="X281" s="2" t="s">
        <v>29</v>
      </c>
      <c r="Y281" s="3">
        <v>0</v>
      </c>
      <c r="Z281" s="1" t="s">
        <v>29</v>
      </c>
      <c r="AA281" s="1" t="b">
        <v>0</v>
      </c>
    </row>
    <row r="282" spans="1:27" outlineLevel="1" x14ac:dyDescent="0.25">
      <c r="L282" s="6">
        <f>SUBTOTAL(9,L266:L281)</f>
        <v>130492</v>
      </c>
    </row>
    <row r="283" spans="1:27" outlineLevel="2" x14ac:dyDescent="0.25">
      <c r="A283" s="5" t="s">
        <v>3400</v>
      </c>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1:27" outlineLevel="2" x14ac:dyDescent="0.25">
      <c r="A284" s="1" t="b">
        <v>0</v>
      </c>
      <c r="B284" s="1" t="s">
        <v>3401</v>
      </c>
      <c r="C284" s="2">
        <v>1</v>
      </c>
      <c r="D284" s="1" t="s">
        <v>27</v>
      </c>
      <c r="E284" s="2">
        <v>41</v>
      </c>
      <c r="F284" s="1" t="s">
        <v>488</v>
      </c>
      <c r="G284" s="1" t="s">
        <v>488</v>
      </c>
      <c r="H284" s="1" t="s">
        <v>29</v>
      </c>
      <c r="I284" s="2" t="s">
        <v>29</v>
      </c>
      <c r="J284" s="3">
        <v>140</v>
      </c>
      <c r="K284" s="3">
        <v>130</v>
      </c>
      <c r="L284" s="3">
        <v>18200</v>
      </c>
      <c r="M284" s="1" t="s">
        <v>29</v>
      </c>
      <c r="N284" s="1" t="s">
        <v>30</v>
      </c>
      <c r="O284" s="3">
        <v>0</v>
      </c>
      <c r="P284" s="4" t="s">
        <v>3402</v>
      </c>
      <c r="Q284" s="1" t="b">
        <v>0</v>
      </c>
      <c r="R284" s="2">
        <v>130</v>
      </c>
      <c r="S284" s="3">
        <v>18200</v>
      </c>
      <c r="T284" s="2" t="s">
        <v>29</v>
      </c>
      <c r="U284" s="3">
        <v>0</v>
      </c>
      <c r="V284" s="2" t="s">
        <v>29</v>
      </c>
      <c r="W284" s="3">
        <v>0</v>
      </c>
      <c r="X284" s="2" t="s">
        <v>29</v>
      </c>
      <c r="Y284" s="3">
        <v>0</v>
      </c>
      <c r="Z284" s="1" t="s">
        <v>31</v>
      </c>
      <c r="AA284" s="1" t="b">
        <v>0</v>
      </c>
    </row>
    <row r="285" spans="1:27" outlineLevel="2" x14ac:dyDescent="0.25">
      <c r="A285" s="1" t="b">
        <v>0</v>
      </c>
      <c r="B285" s="1" t="s">
        <v>3403</v>
      </c>
      <c r="C285" s="2">
        <v>1</v>
      </c>
      <c r="D285" s="1" t="s">
        <v>27</v>
      </c>
      <c r="E285" s="2">
        <v>45</v>
      </c>
      <c r="F285" s="1" t="s">
        <v>489</v>
      </c>
      <c r="G285" s="1" t="s">
        <v>490</v>
      </c>
      <c r="H285" s="1" t="s">
        <v>29</v>
      </c>
      <c r="I285" s="2" t="s">
        <v>29</v>
      </c>
      <c r="J285" s="3">
        <v>342.5</v>
      </c>
      <c r="K285" s="3">
        <v>820</v>
      </c>
      <c r="L285" s="3">
        <v>280850</v>
      </c>
      <c r="M285" s="1" t="s">
        <v>29</v>
      </c>
      <c r="N285" s="1" t="s">
        <v>30</v>
      </c>
      <c r="O285" s="3">
        <v>0</v>
      </c>
      <c r="P285" s="4" t="s">
        <v>3402</v>
      </c>
      <c r="Q285" s="1" t="b">
        <v>0</v>
      </c>
      <c r="R285" s="2">
        <v>820</v>
      </c>
      <c r="S285" s="3">
        <v>280850</v>
      </c>
      <c r="T285" s="2" t="s">
        <v>29</v>
      </c>
      <c r="U285" s="3">
        <v>0</v>
      </c>
      <c r="V285" s="2" t="s">
        <v>29</v>
      </c>
      <c r="W285" s="3">
        <v>0</v>
      </c>
      <c r="X285" s="2" t="s">
        <v>29</v>
      </c>
      <c r="Y285" s="3">
        <v>0</v>
      </c>
      <c r="Z285" s="1" t="s">
        <v>31</v>
      </c>
      <c r="AA285" s="1" t="b">
        <v>0</v>
      </c>
    </row>
    <row r="286" spans="1:27" outlineLevel="2" x14ac:dyDescent="0.25">
      <c r="A286" s="1" t="b">
        <v>0</v>
      </c>
      <c r="B286" s="1" t="s">
        <v>3404</v>
      </c>
      <c r="C286" s="2">
        <v>1</v>
      </c>
      <c r="D286" s="1" t="s">
        <v>27</v>
      </c>
      <c r="E286" s="2">
        <v>67</v>
      </c>
      <c r="F286" s="1" t="s">
        <v>491</v>
      </c>
      <c r="G286" s="1" t="s">
        <v>492</v>
      </c>
      <c r="H286" s="1" t="s">
        <v>29</v>
      </c>
      <c r="I286" s="2" t="s">
        <v>29</v>
      </c>
      <c r="J286" s="3">
        <v>360</v>
      </c>
      <c r="K286" s="3">
        <v>12</v>
      </c>
      <c r="L286" s="3">
        <v>4320</v>
      </c>
      <c r="M286" s="1" t="s">
        <v>29</v>
      </c>
      <c r="N286" s="1" t="s">
        <v>30</v>
      </c>
      <c r="O286" s="3">
        <v>0</v>
      </c>
      <c r="P286" s="4" t="s">
        <v>3402</v>
      </c>
      <c r="Q286" s="1" t="b">
        <v>0</v>
      </c>
      <c r="R286" s="2">
        <v>12</v>
      </c>
      <c r="S286" s="3">
        <v>4320</v>
      </c>
      <c r="T286" s="2" t="s">
        <v>29</v>
      </c>
      <c r="U286" s="3">
        <v>0</v>
      </c>
      <c r="V286" s="2" t="s">
        <v>29</v>
      </c>
      <c r="W286" s="3">
        <v>0</v>
      </c>
      <c r="X286" s="2" t="s">
        <v>29</v>
      </c>
      <c r="Y286" s="3">
        <v>0</v>
      </c>
      <c r="Z286" s="1" t="s">
        <v>31</v>
      </c>
      <c r="AA286" s="1" t="b">
        <v>0</v>
      </c>
    </row>
    <row r="287" spans="1:27" outlineLevel="2" x14ac:dyDescent="0.25">
      <c r="A287" s="1" t="b">
        <v>0</v>
      </c>
      <c r="B287" s="1" t="s">
        <v>3405</v>
      </c>
      <c r="C287" s="2">
        <v>1</v>
      </c>
      <c r="D287" s="1" t="s">
        <v>27</v>
      </c>
      <c r="E287" s="2">
        <v>107</v>
      </c>
      <c r="F287" s="1" t="s">
        <v>493</v>
      </c>
      <c r="G287" s="1" t="s">
        <v>494</v>
      </c>
      <c r="H287" s="1" t="s">
        <v>29</v>
      </c>
      <c r="I287" s="2" t="s">
        <v>29</v>
      </c>
      <c r="J287" s="3">
        <v>113</v>
      </c>
      <c r="K287" s="3">
        <v>25</v>
      </c>
      <c r="L287" s="3">
        <v>2825</v>
      </c>
      <c r="M287" s="1" t="s">
        <v>29</v>
      </c>
      <c r="N287" s="1" t="s">
        <v>30</v>
      </c>
      <c r="O287" s="3">
        <v>0</v>
      </c>
      <c r="P287" s="4" t="s">
        <v>3402</v>
      </c>
      <c r="Q287" s="1" t="b">
        <v>0</v>
      </c>
      <c r="R287" s="2">
        <v>25</v>
      </c>
      <c r="S287" s="3">
        <v>2825</v>
      </c>
      <c r="T287" s="2" t="s">
        <v>29</v>
      </c>
      <c r="U287" s="3">
        <v>0</v>
      </c>
      <c r="V287" s="2" t="s">
        <v>29</v>
      </c>
      <c r="W287" s="3">
        <v>0</v>
      </c>
      <c r="X287" s="2" t="s">
        <v>29</v>
      </c>
      <c r="Y287" s="3">
        <v>0</v>
      </c>
      <c r="Z287" s="1" t="s">
        <v>31</v>
      </c>
      <c r="AA287" s="1" t="b">
        <v>0</v>
      </c>
    </row>
    <row r="288" spans="1:27" outlineLevel="2" x14ac:dyDescent="0.25">
      <c r="A288" s="1" t="b">
        <v>0</v>
      </c>
      <c r="B288" s="1" t="s">
        <v>3406</v>
      </c>
      <c r="C288" s="2">
        <v>1</v>
      </c>
      <c r="D288" s="1" t="s">
        <v>27</v>
      </c>
      <c r="E288" s="2">
        <v>123</v>
      </c>
      <c r="F288" s="1" t="s">
        <v>495</v>
      </c>
      <c r="G288" s="1" t="s">
        <v>496</v>
      </c>
      <c r="H288" s="1" t="s">
        <v>29</v>
      </c>
      <c r="I288" s="2" t="s">
        <v>29</v>
      </c>
      <c r="J288" s="3">
        <v>140</v>
      </c>
      <c r="K288" s="3">
        <v>80</v>
      </c>
      <c r="L288" s="3">
        <v>11200</v>
      </c>
      <c r="M288" s="1" t="s">
        <v>29</v>
      </c>
      <c r="N288" s="1" t="s">
        <v>30</v>
      </c>
      <c r="O288" s="3">
        <v>0</v>
      </c>
      <c r="P288" s="4" t="s">
        <v>3402</v>
      </c>
      <c r="Q288" s="1" t="b">
        <v>0</v>
      </c>
      <c r="R288" s="2">
        <v>80</v>
      </c>
      <c r="S288" s="3">
        <v>11200</v>
      </c>
      <c r="T288" s="2" t="s">
        <v>29</v>
      </c>
      <c r="U288" s="3">
        <v>0</v>
      </c>
      <c r="V288" s="2" t="s">
        <v>29</v>
      </c>
      <c r="W288" s="3">
        <v>0</v>
      </c>
      <c r="X288" s="2" t="s">
        <v>29</v>
      </c>
      <c r="Y288" s="3">
        <v>0</v>
      </c>
      <c r="Z288" s="1" t="s">
        <v>31</v>
      </c>
      <c r="AA288" s="1" t="b">
        <v>0</v>
      </c>
    </row>
    <row r="289" spans="1:27" outlineLevel="2" x14ac:dyDescent="0.25">
      <c r="A289" s="1" t="b">
        <v>0</v>
      </c>
      <c r="B289" s="1" t="s">
        <v>3407</v>
      </c>
      <c r="C289" s="2">
        <v>1</v>
      </c>
      <c r="D289" s="1" t="s">
        <v>27</v>
      </c>
      <c r="E289" s="2">
        <v>341</v>
      </c>
      <c r="F289" s="1" t="s">
        <v>497</v>
      </c>
      <c r="G289" s="1" t="s">
        <v>498</v>
      </c>
      <c r="H289" s="1" t="s">
        <v>498</v>
      </c>
      <c r="I289" s="2" t="s">
        <v>29</v>
      </c>
      <c r="J289" s="3">
        <v>750</v>
      </c>
      <c r="K289" s="3">
        <v>8</v>
      </c>
      <c r="L289" s="3">
        <v>6000</v>
      </c>
      <c r="M289" s="1" t="s">
        <v>29</v>
      </c>
      <c r="N289" s="1" t="s">
        <v>40</v>
      </c>
      <c r="O289" s="3">
        <v>0</v>
      </c>
      <c r="P289" s="4" t="s">
        <v>3402</v>
      </c>
      <c r="Q289" s="1" t="b">
        <v>0</v>
      </c>
      <c r="R289" s="2">
        <v>8</v>
      </c>
      <c r="S289" s="3">
        <v>6000</v>
      </c>
      <c r="T289" s="2" t="s">
        <v>29</v>
      </c>
      <c r="U289" s="3">
        <v>0</v>
      </c>
      <c r="V289" s="2" t="s">
        <v>29</v>
      </c>
      <c r="W289" s="3">
        <v>0</v>
      </c>
      <c r="X289" s="2" t="s">
        <v>29</v>
      </c>
      <c r="Y289" s="3">
        <v>0</v>
      </c>
      <c r="Z289" s="1" t="s">
        <v>31</v>
      </c>
      <c r="AA289" s="1" t="b">
        <v>0</v>
      </c>
    </row>
    <row r="290" spans="1:27" outlineLevel="2" x14ac:dyDescent="0.25">
      <c r="A290" s="1" t="b">
        <v>0</v>
      </c>
      <c r="B290" s="1" t="s">
        <v>3408</v>
      </c>
      <c r="C290" s="2">
        <v>1</v>
      </c>
      <c r="D290" s="1" t="s">
        <v>27</v>
      </c>
      <c r="E290" s="2">
        <v>382</v>
      </c>
      <c r="F290" s="1" t="s">
        <v>499</v>
      </c>
      <c r="G290" s="1" t="s">
        <v>500</v>
      </c>
      <c r="H290" s="1" t="s">
        <v>500</v>
      </c>
      <c r="I290" s="2" t="s">
        <v>29</v>
      </c>
      <c r="J290" s="3">
        <v>138</v>
      </c>
      <c r="K290" s="3">
        <v>5</v>
      </c>
      <c r="L290" s="3">
        <v>690</v>
      </c>
      <c r="M290" s="1" t="s">
        <v>29</v>
      </c>
      <c r="N290" s="1" t="s">
        <v>40</v>
      </c>
      <c r="O290" s="3">
        <v>0</v>
      </c>
      <c r="P290" s="4" t="s">
        <v>3402</v>
      </c>
      <c r="Q290" s="1" t="b">
        <v>0</v>
      </c>
      <c r="R290" s="2">
        <v>5</v>
      </c>
      <c r="S290" s="3">
        <v>690</v>
      </c>
      <c r="T290" s="2" t="s">
        <v>29</v>
      </c>
      <c r="U290" s="3">
        <v>0</v>
      </c>
      <c r="V290" s="2" t="s">
        <v>29</v>
      </c>
      <c r="W290" s="3">
        <v>0</v>
      </c>
      <c r="X290" s="2" t="s">
        <v>29</v>
      </c>
      <c r="Y290" s="3">
        <v>0</v>
      </c>
      <c r="Z290" s="1" t="s">
        <v>31</v>
      </c>
      <c r="AA290" s="1" t="b">
        <v>0</v>
      </c>
    </row>
    <row r="291" spans="1:27" outlineLevel="2" x14ac:dyDescent="0.25">
      <c r="A291" s="1" t="b">
        <v>0</v>
      </c>
      <c r="B291" s="1" t="s">
        <v>3409</v>
      </c>
      <c r="C291" s="2">
        <v>1</v>
      </c>
      <c r="D291" s="1" t="s">
        <v>27</v>
      </c>
      <c r="E291" s="2">
        <v>541</v>
      </c>
      <c r="F291" s="1" t="s">
        <v>501</v>
      </c>
      <c r="G291" s="1" t="s">
        <v>502</v>
      </c>
      <c r="H291" s="1" t="s">
        <v>502</v>
      </c>
      <c r="I291" s="2" t="s">
        <v>29</v>
      </c>
      <c r="J291" s="3">
        <v>460</v>
      </c>
      <c r="K291" s="3">
        <v>47</v>
      </c>
      <c r="L291" s="3">
        <v>21620</v>
      </c>
      <c r="M291" s="1" t="s">
        <v>29</v>
      </c>
      <c r="N291" s="1" t="s">
        <v>30</v>
      </c>
      <c r="O291" s="3">
        <v>0</v>
      </c>
      <c r="P291" s="4" t="s">
        <v>3402</v>
      </c>
      <c r="Q291" s="1" t="b">
        <v>0</v>
      </c>
      <c r="R291" s="2">
        <v>47</v>
      </c>
      <c r="S291" s="3">
        <v>21620</v>
      </c>
      <c r="T291" s="2" t="s">
        <v>29</v>
      </c>
      <c r="U291" s="3">
        <v>0</v>
      </c>
      <c r="V291" s="2" t="s">
        <v>29</v>
      </c>
      <c r="W291" s="3">
        <v>0</v>
      </c>
      <c r="X291" s="2" t="s">
        <v>29</v>
      </c>
      <c r="Y291" s="3">
        <v>0</v>
      </c>
      <c r="Z291" s="1" t="s">
        <v>31</v>
      </c>
      <c r="AA291" s="1" t="b">
        <v>0</v>
      </c>
    </row>
    <row r="292" spans="1:27" outlineLevel="2" x14ac:dyDescent="0.25">
      <c r="A292" s="1" t="b">
        <v>0</v>
      </c>
      <c r="B292" s="1" t="s">
        <v>3410</v>
      </c>
      <c r="C292" s="2">
        <v>1</v>
      </c>
      <c r="D292" s="1" t="s">
        <v>27</v>
      </c>
      <c r="E292" s="2">
        <v>611</v>
      </c>
      <c r="F292" s="1" t="s">
        <v>503</v>
      </c>
      <c r="G292" s="1" t="s">
        <v>503</v>
      </c>
      <c r="H292" s="1" t="s">
        <v>504</v>
      </c>
      <c r="I292" s="2">
        <v>60</v>
      </c>
      <c r="J292" s="3">
        <v>189</v>
      </c>
      <c r="K292" s="3">
        <v>25</v>
      </c>
      <c r="L292" s="3">
        <v>4725</v>
      </c>
      <c r="M292" s="1" t="s">
        <v>29</v>
      </c>
      <c r="N292" s="1" t="s">
        <v>29</v>
      </c>
      <c r="O292" s="3">
        <v>0</v>
      </c>
      <c r="P292" s="4" t="s">
        <v>3402</v>
      </c>
      <c r="Q292" s="1" t="b">
        <v>0</v>
      </c>
      <c r="R292" s="2">
        <v>25</v>
      </c>
      <c r="S292" s="3">
        <v>4725</v>
      </c>
      <c r="T292" s="2" t="s">
        <v>29</v>
      </c>
      <c r="U292" s="3">
        <v>0</v>
      </c>
      <c r="V292" s="2" t="s">
        <v>29</v>
      </c>
      <c r="W292" s="3">
        <v>0</v>
      </c>
      <c r="X292" s="2" t="s">
        <v>29</v>
      </c>
      <c r="Y292" s="3">
        <v>0</v>
      </c>
      <c r="Z292" s="1" t="s">
        <v>29</v>
      </c>
      <c r="AA292" s="1" t="b">
        <v>0</v>
      </c>
    </row>
    <row r="293" spans="1:27" outlineLevel="2" x14ac:dyDescent="0.25">
      <c r="A293" s="1" t="b">
        <v>0</v>
      </c>
      <c r="B293" s="1" t="s">
        <v>3411</v>
      </c>
      <c r="C293" s="2">
        <v>1</v>
      </c>
      <c r="D293" s="1" t="s">
        <v>27</v>
      </c>
      <c r="E293" s="2">
        <v>612</v>
      </c>
      <c r="F293" s="1" t="s">
        <v>503</v>
      </c>
      <c r="G293" s="1" t="s">
        <v>505</v>
      </c>
      <c r="H293" s="1" t="s">
        <v>504</v>
      </c>
      <c r="I293" s="2">
        <v>60</v>
      </c>
      <c r="J293" s="3">
        <v>460</v>
      </c>
      <c r="K293" s="3">
        <v>44</v>
      </c>
      <c r="L293" s="3">
        <v>20240</v>
      </c>
      <c r="M293" s="1" t="s">
        <v>29</v>
      </c>
      <c r="N293" s="1" t="s">
        <v>29</v>
      </c>
      <c r="O293" s="3">
        <v>0</v>
      </c>
      <c r="P293" s="4" t="s">
        <v>3402</v>
      </c>
      <c r="Q293" s="1" t="b">
        <v>0</v>
      </c>
      <c r="R293" s="2">
        <v>44</v>
      </c>
      <c r="S293" s="3">
        <v>20240</v>
      </c>
      <c r="T293" s="2" t="s">
        <v>29</v>
      </c>
      <c r="U293" s="3">
        <v>0</v>
      </c>
      <c r="V293" s="2" t="s">
        <v>29</v>
      </c>
      <c r="W293" s="3">
        <v>0</v>
      </c>
      <c r="X293" s="2" t="s">
        <v>29</v>
      </c>
      <c r="Y293" s="3">
        <v>0</v>
      </c>
      <c r="Z293" s="1" t="s">
        <v>29</v>
      </c>
      <c r="AA293" s="1" t="b">
        <v>0</v>
      </c>
    </row>
    <row r="294" spans="1:27" outlineLevel="2" x14ac:dyDescent="0.25">
      <c r="L294" s="6">
        <f>SUBTOTAL(9,L284:L293)</f>
        <v>370670</v>
      </c>
    </row>
    <row r="295" spans="1:27" outlineLevel="1" x14ac:dyDescent="0.25">
      <c r="A295" s="5" t="s">
        <v>3412</v>
      </c>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1:27" outlineLevel="2" x14ac:dyDescent="0.25">
      <c r="A296" s="1" t="b">
        <v>0</v>
      </c>
      <c r="B296" s="1" t="s">
        <v>3413</v>
      </c>
      <c r="C296" s="2">
        <v>1</v>
      </c>
      <c r="D296" s="1" t="s">
        <v>27</v>
      </c>
      <c r="E296" s="2">
        <v>80</v>
      </c>
      <c r="F296" s="1" t="s">
        <v>450</v>
      </c>
      <c r="G296" s="1" t="s">
        <v>450</v>
      </c>
      <c r="H296" s="1" t="s">
        <v>29</v>
      </c>
      <c r="I296" s="2" t="s">
        <v>29</v>
      </c>
      <c r="J296" s="3">
        <v>17.5</v>
      </c>
      <c r="K296" s="3">
        <v>400</v>
      </c>
      <c r="L296" s="3">
        <v>7000</v>
      </c>
      <c r="M296" s="1" t="s">
        <v>29</v>
      </c>
      <c r="N296" s="1" t="s">
        <v>40</v>
      </c>
      <c r="O296" s="3">
        <v>0</v>
      </c>
      <c r="P296" s="4" t="s">
        <v>3414</v>
      </c>
      <c r="Q296" s="1" t="b">
        <v>0</v>
      </c>
      <c r="R296" s="2">
        <v>400</v>
      </c>
      <c r="S296" s="3">
        <v>7000</v>
      </c>
      <c r="T296" s="2" t="s">
        <v>29</v>
      </c>
      <c r="U296" s="3">
        <v>0</v>
      </c>
      <c r="V296" s="2" t="s">
        <v>29</v>
      </c>
      <c r="W296" s="3">
        <v>0</v>
      </c>
      <c r="X296" s="2" t="s">
        <v>29</v>
      </c>
      <c r="Y296" s="3">
        <v>0</v>
      </c>
      <c r="Z296" s="1" t="s">
        <v>31</v>
      </c>
      <c r="AA296" s="1" t="b">
        <v>0</v>
      </c>
    </row>
    <row r="297" spans="1:27" outlineLevel="2" x14ac:dyDescent="0.25">
      <c r="A297" s="1" t="b">
        <v>0</v>
      </c>
      <c r="B297" s="1" t="s">
        <v>3415</v>
      </c>
      <c r="C297" s="2">
        <v>1</v>
      </c>
      <c r="D297" s="1" t="s">
        <v>27</v>
      </c>
      <c r="E297" s="2">
        <v>90</v>
      </c>
      <c r="F297" s="1" t="s">
        <v>451</v>
      </c>
      <c r="G297" s="1" t="s">
        <v>452</v>
      </c>
      <c r="H297" s="1" t="s">
        <v>29</v>
      </c>
      <c r="I297" s="2" t="s">
        <v>29</v>
      </c>
      <c r="J297" s="3">
        <v>10.5</v>
      </c>
      <c r="K297" s="3">
        <v>100</v>
      </c>
      <c r="L297" s="3">
        <v>1050</v>
      </c>
      <c r="M297" s="1" t="s">
        <v>29</v>
      </c>
      <c r="N297" s="1" t="s">
        <v>40</v>
      </c>
      <c r="O297" s="3">
        <v>0</v>
      </c>
      <c r="P297" s="4" t="s">
        <v>3414</v>
      </c>
      <c r="Q297" s="1" t="b">
        <v>0</v>
      </c>
      <c r="R297" s="2">
        <v>100</v>
      </c>
      <c r="S297" s="3">
        <v>1050</v>
      </c>
      <c r="T297" s="2" t="s">
        <v>29</v>
      </c>
      <c r="U297" s="3">
        <v>0</v>
      </c>
      <c r="V297" s="2" t="s">
        <v>29</v>
      </c>
      <c r="W297" s="3">
        <v>0</v>
      </c>
      <c r="X297" s="2" t="s">
        <v>29</v>
      </c>
      <c r="Y297" s="3">
        <v>0</v>
      </c>
      <c r="Z297" s="1" t="s">
        <v>31</v>
      </c>
      <c r="AA297" s="1" t="b">
        <v>0</v>
      </c>
    </row>
    <row r="298" spans="1:27" outlineLevel="2" x14ac:dyDescent="0.25">
      <c r="A298" s="1" t="b">
        <v>0</v>
      </c>
      <c r="B298" s="1" t="s">
        <v>3416</v>
      </c>
      <c r="C298" s="2">
        <v>1</v>
      </c>
      <c r="D298" s="1" t="s">
        <v>27</v>
      </c>
      <c r="E298" s="2">
        <v>131</v>
      </c>
      <c r="F298" s="1" t="s">
        <v>453</v>
      </c>
      <c r="G298" s="1" t="s">
        <v>454</v>
      </c>
      <c r="H298" s="1" t="s">
        <v>29</v>
      </c>
      <c r="I298" s="2" t="s">
        <v>29</v>
      </c>
      <c r="J298" s="3">
        <v>21</v>
      </c>
      <c r="K298" s="3">
        <v>350</v>
      </c>
      <c r="L298" s="3">
        <v>7350</v>
      </c>
      <c r="M298" s="1" t="s">
        <v>29</v>
      </c>
      <c r="N298" s="1" t="s">
        <v>40</v>
      </c>
      <c r="O298" s="3">
        <v>0</v>
      </c>
      <c r="P298" s="4" t="s">
        <v>3414</v>
      </c>
      <c r="Q298" s="1" t="b">
        <v>0</v>
      </c>
      <c r="R298" s="2">
        <v>350</v>
      </c>
      <c r="S298" s="3">
        <v>7350</v>
      </c>
      <c r="T298" s="2" t="s">
        <v>29</v>
      </c>
      <c r="U298" s="3">
        <v>0</v>
      </c>
      <c r="V298" s="2" t="s">
        <v>29</v>
      </c>
      <c r="W298" s="3">
        <v>0</v>
      </c>
      <c r="X298" s="2" t="s">
        <v>29</v>
      </c>
      <c r="Y298" s="3">
        <v>0</v>
      </c>
      <c r="Z298" s="1" t="s">
        <v>31</v>
      </c>
      <c r="AA298" s="1" t="b">
        <v>0</v>
      </c>
    </row>
    <row r="299" spans="1:27" outlineLevel="2" x14ac:dyDescent="0.25">
      <c r="A299" s="1" t="b">
        <v>0</v>
      </c>
      <c r="B299" s="1" t="s">
        <v>3417</v>
      </c>
      <c r="C299" s="2">
        <v>1</v>
      </c>
      <c r="D299" s="1" t="s">
        <v>27</v>
      </c>
      <c r="E299" s="2">
        <v>187</v>
      </c>
      <c r="F299" s="1" t="s">
        <v>455</v>
      </c>
      <c r="G299" s="1" t="s">
        <v>456</v>
      </c>
      <c r="H299" s="1" t="s">
        <v>29</v>
      </c>
      <c r="I299" s="2" t="s">
        <v>29</v>
      </c>
      <c r="J299" s="3">
        <v>6.7</v>
      </c>
      <c r="K299" s="3">
        <v>1100</v>
      </c>
      <c r="L299" s="3">
        <v>7370</v>
      </c>
      <c r="M299" s="1" t="s">
        <v>29</v>
      </c>
      <c r="N299" s="1" t="s">
        <v>30</v>
      </c>
      <c r="O299" s="3">
        <v>0</v>
      </c>
      <c r="P299" s="4" t="s">
        <v>3414</v>
      </c>
      <c r="Q299" s="1" t="b">
        <v>0</v>
      </c>
      <c r="R299" s="2">
        <v>1100</v>
      </c>
      <c r="S299" s="3">
        <v>7370</v>
      </c>
      <c r="T299" s="2" t="s">
        <v>29</v>
      </c>
      <c r="U299" s="3">
        <v>0</v>
      </c>
      <c r="V299" s="2" t="s">
        <v>29</v>
      </c>
      <c r="W299" s="3">
        <v>0</v>
      </c>
      <c r="X299" s="2" t="s">
        <v>29</v>
      </c>
      <c r="Y299" s="3">
        <v>0</v>
      </c>
      <c r="Z299" s="1" t="s">
        <v>31</v>
      </c>
      <c r="AA299" s="1" t="b">
        <v>0</v>
      </c>
    </row>
    <row r="300" spans="1:27" outlineLevel="2" x14ac:dyDescent="0.25">
      <c r="A300" s="1" t="b">
        <v>0</v>
      </c>
      <c r="B300" s="1" t="s">
        <v>3418</v>
      </c>
      <c r="C300" s="2">
        <v>1</v>
      </c>
      <c r="D300" s="1" t="s">
        <v>27</v>
      </c>
      <c r="E300" s="2">
        <v>211</v>
      </c>
      <c r="F300" s="1" t="s">
        <v>423</v>
      </c>
      <c r="G300" s="1" t="s">
        <v>424</v>
      </c>
      <c r="H300" s="1" t="s">
        <v>29</v>
      </c>
      <c r="I300" s="2" t="s">
        <v>29</v>
      </c>
      <c r="J300" s="3">
        <v>103</v>
      </c>
      <c r="K300" s="3">
        <v>40</v>
      </c>
      <c r="L300" s="3">
        <v>4120</v>
      </c>
      <c r="M300" s="1" t="s">
        <v>29</v>
      </c>
      <c r="N300" s="1" t="s">
        <v>30</v>
      </c>
      <c r="O300" s="3">
        <v>0</v>
      </c>
      <c r="P300" s="4" t="s">
        <v>3414</v>
      </c>
      <c r="Q300" s="1" t="b">
        <v>0</v>
      </c>
      <c r="R300" s="2">
        <v>40</v>
      </c>
      <c r="S300" s="3">
        <v>4120</v>
      </c>
      <c r="T300" s="2" t="s">
        <v>29</v>
      </c>
      <c r="U300" s="3">
        <v>0</v>
      </c>
      <c r="V300" s="2" t="s">
        <v>29</v>
      </c>
      <c r="W300" s="3">
        <v>0</v>
      </c>
      <c r="X300" s="2" t="s">
        <v>29</v>
      </c>
      <c r="Y300" s="3">
        <v>0</v>
      </c>
      <c r="Z300" s="1" t="s">
        <v>31</v>
      </c>
      <c r="AA300" s="1" t="b">
        <v>0</v>
      </c>
    </row>
    <row r="301" spans="1:27" outlineLevel="2" x14ac:dyDescent="0.25">
      <c r="A301" s="1" t="b">
        <v>0</v>
      </c>
      <c r="B301" s="1" t="s">
        <v>3419</v>
      </c>
      <c r="C301" s="2">
        <v>1</v>
      </c>
      <c r="D301" s="1" t="s">
        <v>27</v>
      </c>
      <c r="E301" s="2">
        <v>221</v>
      </c>
      <c r="F301" s="1" t="s">
        <v>457</v>
      </c>
      <c r="G301" s="1" t="s">
        <v>457</v>
      </c>
      <c r="H301" s="1" t="s">
        <v>29</v>
      </c>
      <c r="I301" s="2" t="s">
        <v>29</v>
      </c>
      <c r="J301" s="3">
        <v>8.6</v>
      </c>
      <c r="K301" s="3">
        <v>1400</v>
      </c>
      <c r="L301" s="3">
        <v>12040</v>
      </c>
      <c r="M301" s="1" t="s">
        <v>29</v>
      </c>
      <c r="N301" s="1" t="s">
        <v>30</v>
      </c>
      <c r="O301" s="3">
        <v>0</v>
      </c>
      <c r="P301" s="4" t="s">
        <v>3414</v>
      </c>
      <c r="Q301" s="1" t="b">
        <v>0</v>
      </c>
      <c r="R301" s="2">
        <v>1400</v>
      </c>
      <c r="S301" s="3">
        <v>12040</v>
      </c>
      <c r="T301" s="2" t="s">
        <v>29</v>
      </c>
      <c r="U301" s="3">
        <v>0</v>
      </c>
      <c r="V301" s="2" t="s">
        <v>29</v>
      </c>
      <c r="W301" s="3">
        <v>0</v>
      </c>
      <c r="X301" s="2" t="s">
        <v>29</v>
      </c>
      <c r="Y301" s="3">
        <v>0</v>
      </c>
      <c r="Z301" s="1" t="s">
        <v>31</v>
      </c>
      <c r="AA301" s="1" t="b">
        <v>0</v>
      </c>
    </row>
    <row r="302" spans="1:27" outlineLevel="2" x14ac:dyDescent="0.25">
      <c r="A302" s="1" t="b">
        <v>0</v>
      </c>
      <c r="B302" s="1" t="s">
        <v>3420</v>
      </c>
      <c r="C302" s="2">
        <v>1</v>
      </c>
      <c r="D302" s="1" t="s">
        <v>27</v>
      </c>
      <c r="E302" s="2">
        <v>281</v>
      </c>
      <c r="F302" s="1" t="s">
        <v>458</v>
      </c>
      <c r="G302" s="1" t="s">
        <v>459</v>
      </c>
      <c r="H302" s="1" t="s">
        <v>459</v>
      </c>
      <c r="I302" s="2" t="s">
        <v>29</v>
      </c>
      <c r="J302" s="3">
        <v>280</v>
      </c>
      <c r="K302" s="3">
        <v>20</v>
      </c>
      <c r="L302" s="3">
        <v>5600</v>
      </c>
      <c r="M302" s="1" t="s">
        <v>29</v>
      </c>
      <c r="N302" s="1" t="s">
        <v>40</v>
      </c>
      <c r="O302" s="3">
        <v>0</v>
      </c>
      <c r="P302" s="4" t="s">
        <v>3414</v>
      </c>
      <c r="Q302" s="1" t="b">
        <v>0</v>
      </c>
      <c r="R302" s="2">
        <v>20</v>
      </c>
      <c r="S302" s="3">
        <v>5600</v>
      </c>
      <c r="T302" s="2" t="s">
        <v>29</v>
      </c>
      <c r="U302" s="3">
        <v>0</v>
      </c>
      <c r="V302" s="2" t="s">
        <v>29</v>
      </c>
      <c r="W302" s="3">
        <v>0</v>
      </c>
      <c r="X302" s="2" t="s">
        <v>29</v>
      </c>
      <c r="Y302" s="3">
        <v>0</v>
      </c>
      <c r="Z302" s="1" t="s">
        <v>31</v>
      </c>
      <c r="AA302" s="1" t="b">
        <v>0</v>
      </c>
    </row>
    <row r="303" spans="1:27" outlineLevel="2" x14ac:dyDescent="0.25">
      <c r="A303" s="1" t="b">
        <v>0</v>
      </c>
      <c r="B303" s="1" t="s">
        <v>3421</v>
      </c>
      <c r="C303" s="2">
        <v>1</v>
      </c>
      <c r="D303" s="1" t="s">
        <v>27</v>
      </c>
      <c r="E303" s="2">
        <v>306</v>
      </c>
      <c r="F303" s="1" t="s">
        <v>460</v>
      </c>
      <c r="G303" s="1" t="s">
        <v>460</v>
      </c>
      <c r="H303" s="1" t="s">
        <v>29</v>
      </c>
      <c r="I303" s="2" t="s">
        <v>29</v>
      </c>
      <c r="J303" s="3">
        <v>23</v>
      </c>
      <c r="K303" s="3">
        <v>23</v>
      </c>
      <c r="L303" s="3">
        <v>529</v>
      </c>
      <c r="M303" s="1" t="s">
        <v>29</v>
      </c>
      <c r="N303" s="1" t="s">
        <v>40</v>
      </c>
      <c r="O303" s="3">
        <v>0</v>
      </c>
      <c r="P303" s="4" t="s">
        <v>3414</v>
      </c>
      <c r="Q303" s="1" t="b">
        <v>0</v>
      </c>
      <c r="R303" s="2">
        <v>23</v>
      </c>
      <c r="S303" s="3">
        <v>529</v>
      </c>
      <c r="T303" s="2" t="s">
        <v>29</v>
      </c>
      <c r="U303" s="3">
        <v>0</v>
      </c>
      <c r="V303" s="2" t="s">
        <v>29</v>
      </c>
      <c r="W303" s="3">
        <v>0</v>
      </c>
      <c r="X303" s="2" t="s">
        <v>29</v>
      </c>
      <c r="Y303" s="3">
        <v>0</v>
      </c>
      <c r="Z303" s="1" t="s">
        <v>31</v>
      </c>
      <c r="AA303" s="1" t="b">
        <v>0</v>
      </c>
    </row>
    <row r="304" spans="1:27" outlineLevel="2" x14ac:dyDescent="0.25">
      <c r="A304" s="1" t="b">
        <v>0</v>
      </c>
      <c r="B304" s="1" t="s">
        <v>3422</v>
      </c>
      <c r="C304" s="2">
        <v>1</v>
      </c>
      <c r="D304" s="1" t="s">
        <v>27</v>
      </c>
      <c r="E304" s="2">
        <v>319</v>
      </c>
      <c r="F304" s="1" t="s">
        <v>461</v>
      </c>
      <c r="G304" s="1" t="s">
        <v>462</v>
      </c>
      <c r="H304" s="1" t="s">
        <v>29</v>
      </c>
      <c r="I304" s="2" t="s">
        <v>29</v>
      </c>
      <c r="J304" s="3">
        <v>263</v>
      </c>
      <c r="K304" s="3">
        <v>69</v>
      </c>
      <c r="L304" s="3">
        <v>18147</v>
      </c>
      <c r="M304" s="1" t="s">
        <v>29</v>
      </c>
      <c r="N304" s="1" t="s">
        <v>40</v>
      </c>
      <c r="O304" s="3">
        <v>0</v>
      </c>
      <c r="P304" s="4" t="s">
        <v>3414</v>
      </c>
      <c r="Q304" s="1" t="b">
        <v>0</v>
      </c>
      <c r="R304" s="2">
        <v>69</v>
      </c>
      <c r="S304" s="3">
        <v>18147</v>
      </c>
      <c r="T304" s="2" t="s">
        <v>29</v>
      </c>
      <c r="U304" s="3">
        <v>0</v>
      </c>
      <c r="V304" s="2" t="s">
        <v>29</v>
      </c>
      <c r="W304" s="3">
        <v>0</v>
      </c>
      <c r="X304" s="2" t="s">
        <v>29</v>
      </c>
      <c r="Y304" s="3">
        <v>0</v>
      </c>
      <c r="Z304" s="1" t="s">
        <v>31</v>
      </c>
      <c r="AA304" s="1" t="b">
        <v>0</v>
      </c>
    </row>
    <row r="305" spans="1:27" outlineLevel="2" x14ac:dyDescent="0.25">
      <c r="A305" s="1" t="b">
        <v>0</v>
      </c>
      <c r="B305" s="1" t="s">
        <v>3423</v>
      </c>
      <c r="C305" s="2">
        <v>1</v>
      </c>
      <c r="D305" s="1" t="s">
        <v>27</v>
      </c>
      <c r="E305" s="2">
        <v>356</v>
      </c>
      <c r="F305" s="1" t="s">
        <v>463</v>
      </c>
      <c r="G305" s="1" t="s">
        <v>464</v>
      </c>
      <c r="H305" s="1" t="s">
        <v>29</v>
      </c>
      <c r="I305" s="2" t="s">
        <v>29</v>
      </c>
      <c r="J305" s="3">
        <v>34</v>
      </c>
      <c r="K305" s="3">
        <v>6</v>
      </c>
      <c r="L305" s="3">
        <v>204</v>
      </c>
      <c r="M305" s="1" t="s">
        <v>29</v>
      </c>
      <c r="N305" s="1" t="s">
        <v>30</v>
      </c>
      <c r="O305" s="3">
        <v>0</v>
      </c>
      <c r="P305" s="4" t="s">
        <v>3414</v>
      </c>
      <c r="Q305" s="1" t="b">
        <v>0</v>
      </c>
      <c r="R305" s="2">
        <v>6</v>
      </c>
      <c r="S305" s="3">
        <v>204</v>
      </c>
      <c r="T305" s="2" t="s">
        <v>29</v>
      </c>
      <c r="U305" s="3">
        <v>0</v>
      </c>
      <c r="V305" s="2" t="s">
        <v>29</v>
      </c>
      <c r="W305" s="3">
        <v>0</v>
      </c>
      <c r="X305" s="2" t="s">
        <v>29</v>
      </c>
      <c r="Y305" s="3">
        <v>0</v>
      </c>
      <c r="Z305" s="1" t="s">
        <v>31</v>
      </c>
      <c r="AA305" s="1" t="b">
        <v>0</v>
      </c>
    </row>
    <row r="306" spans="1:27" outlineLevel="2" x14ac:dyDescent="0.25">
      <c r="A306" s="1" t="b">
        <v>0</v>
      </c>
      <c r="B306" s="1" t="s">
        <v>3424</v>
      </c>
      <c r="C306" s="2">
        <v>1</v>
      </c>
      <c r="D306" s="1" t="s">
        <v>27</v>
      </c>
      <c r="E306" s="2">
        <v>394</v>
      </c>
      <c r="F306" s="1" t="s">
        <v>465</v>
      </c>
      <c r="G306" s="1" t="s">
        <v>466</v>
      </c>
      <c r="H306" s="1" t="s">
        <v>466</v>
      </c>
      <c r="I306" s="2" t="s">
        <v>29</v>
      </c>
      <c r="J306" s="3">
        <v>340</v>
      </c>
      <c r="K306" s="3">
        <v>29</v>
      </c>
      <c r="L306" s="3">
        <v>9860</v>
      </c>
      <c r="M306" s="1" t="s">
        <v>29</v>
      </c>
      <c r="N306" s="1" t="s">
        <v>30</v>
      </c>
      <c r="O306" s="3">
        <v>0</v>
      </c>
      <c r="P306" s="4" t="s">
        <v>3414</v>
      </c>
      <c r="Q306" s="1" t="b">
        <v>0</v>
      </c>
      <c r="R306" s="2">
        <v>29</v>
      </c>
      <c r="S306" s="3">
        <v>9860</v>
      </c>
      <c r="T306" s="2" t="s">
        <v>29</v>
      </c>
      <c r="U306" s="3">
        <v>0</v>
      </c>
      <c r="V306" s="2" t="s">
        <v>29</v>
      </c>
      <c r="W306" s="3">
        <v>0</v>
      </c>
      <c r="X306" s="2" t="s">
        <v>29</v>
      </c>
      <c r="Y306" s="3">
        <v>0</v>
      </c>
      <c r="Z306" s="1" t="s">
        <v>31</v>
      </c>
      <c r="AA306" s="1" t="b">
        <v>0</v>
      </c>
    </row>
    <row r="307" spans="1:27" outlineLevel="2" x14ac:dyDescent="0.25">
      <c r="A307" s="1" t="b">
        <v>0</v>
      </c>
      <c r="B307" s="1" t="s">
        <v>3425</v>
      </c>
      <c r="C307" s="2">
        <v>1</v>
      </c>
      <c r="D307" s="1" t="s">
        <v>27</v>
      </c>
      <c r="E307" s="2">
        <v>413</v>
      </c>
      <c r="F307" s="1" t="s">
        <v>467</v>
      </c>
      <c r="G307" s="1" t="s">
        <v>468</v>
      </c>
      <c r="H307" s="1" t="s">
        <v>468</v>
      </c>
      <c r="I307" s="2" t="s">
        <v>29</v>
      </c>
      <c r="J307" s="3">
        <v>156</v>
      </c>
      <c r="K307" s="3">
        <v>5</v>
      </c>
      <c r="L307" s="3">
        <v>780</v>
      </c>
      <c r="M307" s="1" t="s">
        <v>29</v>
      </c>
      <c r="N307" s="1" t="s">
        <v>30</v>
      </c>
      <c r="O307" s="3">
        <v>0</v>
      </c>
      <c r="P307" s="4" t="s">
        <v>3414</v>
      </c>
      <c r="Q307" s="1" t="b">
        <v>0</v>
      </c>
      <c r="R307" s="2">
        <v>5</v>
      </c>
      <c r="S307" s="3">
        <v>780</v>
      </c>
      <c r="T307" s="2" t="s">
        <v>29</v>
      </c>
      <c r="U307" s="3">
        <v>0</v>
      </c>
      <c r="V307" s="2" t="s">
        <v>29</v>
      </c>
      <c r="W307" s="3">
        <v>0</v>
      </c>
      <c r="X307" s="2" t="s">
        <v>29</v>
      </c>
      <c r="Y307" s="3">
        <v>0</v>
      </c>
      <c r="Z307" s="1" t="s">
        <v>31</v>
      </c>
      <c r="AA307" s="1" t="b">
        <v>0</v>
      </c>
    </row>
    <row r="308" spans="1:27" outlineLevel="2" x14ac:dyDescent="0.25">
      <c r="A308" s="1" t="b">
        <v>0</v>
      </c>
      <c r="B308" s="1" t="s">
        <v>3426</v>
      </c>
      <c r="C308" s="2">
        <v>1</v>
      </c>
      <c r="D308" s="1" t="s">
        <v>27</v>
      </c>
      <c r="E308" s="2">
        <v>416</v>
      </c>
      <c r="F308" s="1" t="s">
        <v>469</v>
      </c>
      <c r="G308" s="1" t="s">
        <v>470</v>
      </c>
      <c r="H308" s="1" t="s">
        <v>470</v>
      </c>
      <c r="I308" s="2" t="s">
        <v>29</v>
      </c>
      <c r="J308" s="3">
        <v>480</v>
      </c>
      <c r="K308" s="3">
        <v>144</v>
      </c>
      <c r="L308" s="3">
        <v>69120</v>
      </c>
      <c r="M308" s="1" t="s">
        <v>29</v>
      </c>
      <c r="N308" s="1" t="s">
        <v>40</v>
      </c>
      <c r="O308" s="3">
        <v>0</v>
      </c>
      <c r="P308" s="4" t="s">
        <v>3414</v>
      </c>
      <c r="Q308" s="1" t="b">
        <v>0</v>
      </c>
      <c r="R308" s="2">
        <v>144</v>
      </c>
      <c r="S308" s="3">
        <v>69120</v>
      </c>
      <c r="T308" s="2" t="s">
        <v>29</v>
      </c>
      <c r="U308" s="3">
        <v>0</v>
      </c>
      <c r="V308" s="2" t="s">
        <v>29</v>
      </c>
      <c r="W308" s="3">
        <v>0</v>
      </c>
      <c r="X308" s="2" t="s">
        <v>29</v>
      </c>
      <c r="Y308" s="3">
        <v>0</v>
      </c>
      <c r="Z308" s="1" t="s">
        <v>31</v>
      </c>
      <c r="AA308" s="1" t="b">
        <v>0</v>
      </c>
    </row>
    <row r="309" spans="1:27" outlineLevel="2" x14ac:dyDescent="0.25">
      <c r="A309" s="1" t="b">
        <v>0</v>
      </c>
      <c r="B309" s="1" t="s">
        <v>3427</v>
      </c>
      <c r="C309" s="2">
        <v>1</v>
      </c>
      <c r="D309" s="1" t="s">
        <v>27</v>
      </c>
      <c r="E309" s="2">
        <v>458</v>
      </c>
      <c r="F309" s="1" t="s">
        <v>471</v>
      </c>
      <c r="G309" s="1" t="s">
        <v>472</v>
      </c>
      <c r="H309" s="1" t="s">
        <v>472</v>
      </c>
      <c r="I309" s="2" t="s">
        <v>29</v>
      </c>
      <c r="J309" s="3">
        <v>271</v>
      </c>
      <c r="K309" s="3">
        <v>35</v>
      </c>
      <c r="L309" s="3">
        <v>9485</v>
      </c>
      <c r="M309" s="1" t="s">
        <v>29</v>
      </c>
      <c r="N309" s="1" t="s">
        <v>40</v>
      </c>
      <c r="O309" s="3">
        <v>0</v>
      </c>
      <c r="P309" s="4" t="s">
        <v>3414</v>
      </c>
      <c r="Q309" s="1" t="b">
        <v>0</v>
      </c>
      <c r="R309" s="2">
        <v>35</v>
      </c>
      <c r="S309" s="3">
        <v>9485</v>
      </c>
      <c r="T309" s="2" t="s">
        <v>29</v>
      </c>
      <c r="U309" s="3">
        <v>0</v>
      </c>
      <c r="V309" s="2" t="s">
        <v>29</v>
      </c>
      <c r="W309" s="3">
        <v>0</v>
      </c>
      <c r="X309" s="2" t="s">
        <v>29</v>
      </c>
      <c r="Y309" s="3">
        <v>0</v>
      </c>
      <c r="Z309" s="1" t="s">
        <v>31</v>
      </c>
      <c r="AA309" s="1" t="b">
        <v>0</v>
      </c>
    </row>
    <row r="310" spans="1:27" outlineLevel="2" x14ac:dyDescent="0.25">
      <c r="A310" s="1" t="b">
        <v>0</v>
      </c>
      <c r="B310" s="1" t="s">
        <v>3428</v>
      </c>
      <c r="C310" s="2">
        <v>1</v>
      </c>
      <c r="D310" s="1" t="s">
        <v>27</v>
      </c>
      <c r="E310" s="2">
        <v>459</v>
      </c>
      <c r="F310" s="1" t="s">
        <v>473</v>
      </c>
      <c r="G310" s="1" t="s">
        <v>474</v>
      </c>
      <c r="H310" s="1" t="s">
        <v>474</v>
      </c>
      <c r="I310" s="2" t="s">
        <v>29</v>
      </c>
      <c r="J310" s="3">
        <v>124</v>
      </c>
      <c r="K310" s="3">
        <v>29</v>
      </c>
      <c r="L310" s="3">
        <v>3596</v>
      </c>
      <c r="M310" s="1" t="s">
        <v>29</v>
      </c>
      <c r="N310" s="1" t="s">
        <v>30</v>
      </c>
      <c r="O310" s="3">
        <v>0</v>
      </c>
      <c r="P310" s="4" t="s">
        <v>3414</v>
      </c>
      <c r="Q310" s="1" t="b">
        <v>0</v>
      </c>
      <c r="R310" s="2">
        <v>29</v>
      </c>
      <c r="S310" s="3">
        <v>3596</v>
      </c>
      <c r="T310" s="2" t="s">
        <v>29</v>
      </c>
      <c r="U310" s="3">
        <v>0</v>
      </c>
      <c r="V310" s="2" t="s">
        <v>29</v>
      </c>
      <c r="W310" s="3">
        <v>0</v>
      </c>
      <c r="X310" s="2" t="s">
        <v>29</v>
      </c>
      <c r="Y310" s="3">
        <v>0</v>
      </c>
      <c r="Z310" s="1" t="s">
        <v>31</v>
      </c>
      <c r="AA310" s="1" t="b">
        <v>0</v>
      </c>
    </row>
    <row r="311" spans="1:27" outlineLevel="2" x14ac:dyDescent="0.25">
      <c r="A311" s="1" t="b">
        <v>0</v>
      </c>
      <c r="B311" s="1" t="s">
        <v>3429</v>
      </c>
      <c r="C311" s="2">
        <v>1</v>
      </c>
      <c r="D311" s="1" t="s">
        <v>27</v>
      </c>
      <c r="E311" s="2">
        <v>537</v>
      </c>
      <c r="F311" s="1" t="s">
        <v>475</v>
      </c>
      <c r="G311" s="1" t="s">
        <v>475</v>
      </c>
      <c r="H311" s="1" t="s">
        <v>476</v>
      </c>
      <c r="I311" s="2">
        <v>1</v>
      </c>
      <c r="J311" s="3">
        <v>5</v>
      </c>
      <c r="K311" s="3">
        <v>2</v>
      </c>
      <c r="L311" s="3">
        <v>10</v>
      </c>
      <c r="M311" s="1" t="s">
        <v>29</v>
      </c>
      <c r="N311" s="1" t="s">
        <v>40</v>
      </c>
      <c r="O311" s="3">
        <v>0</v>
      </c>
      <c r="P311" s="4" t="s">
        <v>3414</v>
      </c>
      <c r="Q311" s="1" t="b">
        <v>0</v>
      </c>
      <c r="R311" s="2">
        <v>2</v>
      </c>
      <c r="S311" s="3">
        <v>10</v>
      </c>
      <c r="T311" s="2" t="s">
        <v>29</v>
      </c>
      <c r="U311" s="3">
        <v>0</v>
      </c>
      <c r="V311" s="2" t="s">
        <v>29</v>
      </c>
      <c r="W311" s="3">
        <v>0</v>
      </c>
      <c r="X311" s="2" t="s">
        <v>29</v>
      </c>
      <c r="Y311" s="3">
        <v>0</v>
      </c>
      <c r="Z311" s="1" t="s">
        <v>31</v>
      </c>
      <c r="AA311" s="1" t="b">
        <v>0</v>
      </c>
    </row>
    <row r="312" spans="1:27" outlineLevel="2" x14ac:dyDescent="0.25">
      <c r="A312" s="1" t="b">
        <v>0</v>
      </c>
      <c r="B312" s="1" t="s">
        <v>3430</v>
      </c>
      <c r="C312" s="2">
        <v>1</v>
      </c>
      <c r="D312" s="1" t="s">
        <v>27</v>
      </c>
      <c r="E312" s="2">
        <v>564</v>
      </c>
      <c r="F312" s="1" t="s">
        <v>477</v>
      </c>
      <c r="G312" s="1" t="s">
        <v>478</v>
      </c>
      <c r="H312" s="1" t="s">
        <v>478</v>
      </c>
      <c r="I312" s="2">
        <v>1</v>
      </c>
      <c r="J312" s="3">
        <v>30</v>
      </c>
      <c r="K312" s="3">
        <v>20</v>
      </c>
      <c r="L312" s="3">
        <v>600</v>
      </c>
      <c r="M312" s="1" t="s">
        <v>29</v>
      </c>
      <c r="N312" s="1" t="s">
        <v>40</v>
      </c>
      <c r="O312" s="3">
        <v>0</v>
      </c>
      <c r="P312" s="4" t="s">
        <v>3414</v>
      </c>
      <c r="Q312" s="1" t="b">
        <v>0</v>
      </c>
      <c r="R312" s="2">
        <v>20</v>
      </c>
      <c r="S312" s="3">
        <v>600</v>
      </c>
      <c r="T312" s="2" t="s">
        <v>29</v>
      </c>
      <c r="U312" s="3">
        <v>0</v>
      </c>
      <c r="V312" s="2" t="s">
        <v>29</v>
      </c>
      <c r="W312" s="3">
        <v>0</v>
      </c>
      <c r="X312" s="2" t="s">
        <v>29</v>
      </c>
      <c r="Y312" s="3">
        <v>0</v>
      </c>
      <c r="Z312" s="1" t="s">
        <v>31</v>
      </c>
      <c r="AA312" s="1" t="b">
        <v>0</v>
      </c>
    </row>
    <row r="313" spans="1:27" outlineLevel="2" x14ac:dyDescent="0.25">
      <c r="A313" s="1" t="b">
        <v>0</v>
      </c>
      <c r="B313" s="1" t="s">
        <v>3431</v>
      </c>
      <c r="C313" s="2">
        <v>1</v>
      </c>
      <c r="D313" s="1" t="s">
        <v>27</v>
      </c>
      <c r="E313" s="2">
        <v>578</v>
      </c>
      <c r="F313" s="1" t="s">
        <v>479</v>
      </c>
      <c r="G313" s="1" t="s">
        <v>480</v>
      </c>
      <c r="H313" s="1" t="s">
        <v>481</v>
      </c>
      <c r="I313" s="2">
        <v>1</v>
      </c>
      <c r="J313" s="3">
        <v>87</v>
      </c>
      <c r="K313" s="3">
        <v>2</v>
      </c>
      <c r="L313" s="3">
        <v>174</v>
      </c>
      <c r="M313" s="1" t="s">
        <v>29</v>
      </c>
      <c r="N313" s="1" t="s">
        <v>30</v>
      </c>
      <c r="O313" s="3">
        <v>0</v>
      </c>
      <c r="P313" s="4" t="s">
        <v>3414</v>
      </c>
      <c r="Q313" s="1" t="b">
        <v>0</v>
      </c>
      <c r="R313" s="2">
        <v>2</v>
      </c>
      <c r="S313" s="3">
        <v>174</v>
      </c>
      <c r="T313" s="2" t="s">
        <v>29</v>
      </c>
      <c r="U313" s="3">
        <v>0</v>
      </c>
      <c r="V313" s="2" t="s">
        <v>29</v>
      </c>
      <c r="W313" s="3">
        <v>0</v>
      </c>
      <c r="X313" s="2" t="s">
        <v>29</v>
      </c>
      <c r="Y313" s="3">
        <v>0</v>
      </c>
      <c r="Z313" s="1" t="s">
        <v>31</v>
      </c>
      <c r="AA313" s="1" t="b">
        <v>0</v>
      </c>
    </row>
    <row r="314" spans="1:27" outlineLevel="2" x14ac:dyDescent="0.25">
      <c r="A314" s="1" t="b">
        <v>0</v>
      </c>
      <c r="B314" s="1" t="s">
        <v>3432</v>
      </c>
      <c r="C314" s="2">
        <v>1</v>
      </c>
      <c r="D314" s="1" t="s">
        <v>27</v>
      </c>
      <c r="E314" s="2">
        <v>581</v>
      </c>
      <c r="F314" s="1" t="s">
        <v>482</v>
      </c>
      <c r="G314" s="1" t="s">
        <v>483</v>
      </c>
      <c r="H314" s="1" t="s">
        <v>484</v>
      </c>
      <c r="I314" s="2">
        <v>1</v>
      </c>
      <c r="J314" s="3">
        <v>220</v>
      </c>
      <c r="K314" s="3">
        <v>28</v>
      </c>
      <c r="L314" s="3">
        <v>6160</v>
      </c>
      <c r="M314" s="1" t="s">
        <v>29</v>
      </c>
      <c r="N314" s="1" t="s">
        <v>40</v>
      </c>
      <c r="O314" s="3">
        <v>0</v>
      </c>
      <c r="P314" s="4" t="s">
        <v>3414</v>
      </c>
      <c r="Q314" s="1" t="b">
        <v>0</v>
      </c>
      <c r="R314" s="2">
        <v>28</v>
      </c>
      <c r="S314" s="3">
        <v>6160</v>
      </c>
      <c r="T314" s="2" t="s">
        <v>29</v>
      </c>
      <c r="U314" s="3">
        <v>0</v>
      </c>
      <c r="V314" s="2" t="s">
        <v>29</v>
      </c>
      <c r="W314" s="3">
        <v>0</v>
      </c>
      <c r="X314" s="2" t="s">
        <v>29</v>
      </c>
      <c r="Y314" s="3">
        <v>0</v>
      </c>
      <c r="Z314" s="1" t="s">
        <v>31</v>
      </c>
      <c r="AA314" s="1" t="b">
        <v>0</v>
      </c>
    </row>
    <row r="315" spans="1:27" outlineLevel="2" x14ac:dyDescent="0.25">
      <c r="L315" s="6">
        <f>SUBTOTAL(9,L296:L314)</f>
        <v>163195</v>
      </c>
    </row>
    <row r="316" spans="1:27" outlineLevel="2" x14ac:dyDescent="0.25">
      <c r="A316" s="5" t="s">
        <v>3433</v>
      </c>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1:27" outlineLevel="2" x14ac:dyDescent="0.25">
      <c r="A317" s="1" t="b">
        <v>0</v>
      </c>
      <c r="B317" s="1" t="s">
        <v>3434</v>
      </c>
      <c r="C317" s="2">
        <v>1</v>
      </c>
      <c r="D317" s="1" t="s">
        <v>27</v>
      </c>
      <c r="E317" s="2">
        <v>129</v>
      </c>
      <c r="F317" s="1" t="s">
        <v>306</v>
      </c>
      <c r="G317" s="1" t="s">
        <v>307</v>
      </c>
      <c r="H317" s="1" t="s">
        <v>29</v>
      </c>
      <c r="I317" s="2" t="s">
        <v>29</v>
      </c>
      <c r="J317" s="3">
        <v>102</v>
      </c>
      <c r="K317" s="3">
        <v>80</v>
      </c>
      <c r="L317" s="3">
        <v>8160</v>
      </c>
      <c r="M317" s="1" t="s">
        <v>29</v>
      </c>
      <c r="N317" s="1" t="s">
        <v>30</v>
      </c>
      <c r="O317" s="3">
        <v>0</v>
      </c>
      <c r="P317" s="4" t="s">
        <v>3435</v>
      </c>
      <c r="Q317" s="1" t="b">
        <v>0</v>
      </c>
      <c r="R317" s="2">
        <v>80</v>
      </c>
      <c r="S317" s="3">
        <v>8160</v>
      </c>
      <c r="T317" s="2" t="s">
        <v>29</v>
      </c>
      <c r="U317" s="3">
        <v>0</v>
      </c>
      <c r="V317" s="2" t="s">
        <v>29</v>
      </c>
      <c r="W317" s="3">
        <v>0</v>
      </c>
      <c r="X317" s="2" t="s">
        <v>29</v>
      </c>
      <c r="Y317" s="3">
        <v>0</v>
      </c>
      <c r="Z317" s="1" t="s">
        <v>31</v>
      </c>
      <c r="AA317" s="1" t="b">
        <v>0</v>
      </c>
    </row>
    <row r="318" spans="1:27" outlineLevel="2" x14ac:dyDescent="0.25">
      <c r="A318" s="1" t="b">
        <v>0</v>
      </c>
      <c r="B318" s="1" t="s">
        <v>3436</v>
      </c>
      <c r="C318" s="2">
        <v>1</v>
      </c>
      <c r="D318" s="1" t="s">
        <v>27</v>
      </c>
      <c r="E318" s="2">
        <v>264</v>
      </c>
      <c r="F318" s="1" t="s">
        <v>308</v>
      </c>
      <c r="G318" s="1" t="s">
        <v>309</v>
      </c>
      <c r="H318" s="1" t="s">
        <v>309</v>
      </c>
      <c r="I318" s="2" t="s">
        <v>29</v>
      </c>
      <c r="J318" s="3">
        <v>24</v>
      </c>
      <c r="K318" s="3">
        <v>24</v>
      </c>
      <c r="L318" s="3">
        <v>576</v>
      </c>
      <c r="M318" s="1" t="s">
        <v>29</v>
      </c>
      <c r="N318" s="1" t="s">
        <v>30</v>
      </c>
      <c r="O318" s="3">
        <v>0</v>
      </c>
      <c r="P318" s="4" t="s">
        <v>3435</v>
      </c>
      <c r="Q318" s="1" t="b">
        <v>0</v>
      </c>
      <c r="R318" s="2">
        <v>24</v>
      </c>
      <c r="S318" s="3">
        <v>576</v>
      </c>
      <c r="T318" s="2" t="s">
        <v>29</v>
      </c>
      <c r="U318" s="3">
        <v>0</v>
      </c>
      <c r="V318" s="2" t="s">
        <v>29</v>
      </c>
      <c r="W318" s="3">
        <v>0</v>
      </c>
      <c r="X318" s="2" t="s">
        <v>29</v>
      </c>
      <c r="Y318" s="3">
        <v>0</v>
      </c>
      <c r="Z318" s="1" t="s">
        <v>31</v>
      </c>
      <c r="AA318" s="1" t="b">
        <v>0</v>
      </c>
    </row>
    <row r="319" spans="1:27" outlineLevel="2" x14ac:dyDescent="0.25">
      <c r="A319" s="1" t="b">
        <v>0</v>
      </c>
      <c r="B319" s="1" t="s">
        <v>3437</v>
      </c>
      <c r="C319" s="2">
        <v>1</v>
      </c>
      <c r="D319" s="1" t="s">
        <v>27</v>
      </c>
      <c r="E319" s="2">
        <v>269</v>
      </c>
      <c r="F319" s="1" t="s">
        <v>310</v>
      </c>
      <c r="G319" s="1" t="s">
        <v>310</v>
      </c>
      <c r="H319" s="1" t="s">
        <v>310</v>
      </c>
      <c r="I319" s="2">
        <v>1</v>
      </c>
      <c r="J319" s="3">
        <v>13</v>
      </c>
      <c r="K319" s="3">
        <v>12</v>
      </c>
      <c r="L319" s="3">
        <v>156</v>
      </c>
      <c r="M319" s="1" t="s">
        <v>29</v>
      </c>
      <c r="N319" s="1" t="s">
        <v>30</v>
      </c>
      <c r="O319" s="3">
        <v>0</v>
      </c>
      <c r="P319" s="4" t="s">
        <v>3435</v>
      </c>
      <c r="Q319" s="1" t="b">
        <v>0</v>
      </c>
      <c r="R319" s="2">
        <v>12</v>
      </c>
      <c r="S319" s="3">
        <v>156</v>
      </c>
      <c r="T319" s="2" t="s">
        <v>29</v>
      </c>
      <c r="U319" s="3">
        <v>0</v>
      </c>
      <c r="V319" s="2" t="s">
        <v>29</v>
      </c>
      <c r="W319" s="3">
        <v>0</v>
      </c>
      <c r="X319" s="2" t="s">
        <v>29</v>
      </c>
      <c r="Y319" s="3">
        <v>0</v>
      </c>
      <c r="Z319" s="1" t="s">
        <v>29</v>
      </c>
      <c r="AA319" s="1" t="b">
        <v>0</v>
      </c>
    </row>
    <row r="320" spans="1:27" outlineLevel="2" x14ac:dyDescent="0.25">
      <c r="A320" s="1" t="b">
        <v>0</v>
      </c>
      <c r="B320" s="1" t="s">
        <v>3438</v>
      </c>
      <c r="C320" s="2">
        <v>1</v>
      </c>
      <c r="D320" s="1" t="s">
        <v>27</v>
      </c>
      <c r="E320" s="2">
        <v>275</v>
      </c>
      <c r="F320" s="1" t="s">
        <v>311</v>
      </c>
      <c r="G320" s="1" t="s">
        <v>312</v>
      </c>
      <c r="H320" s="1" t="s">
        <v>312</v>
      </c>
      <c r="I320" s="2" t="s">
        <v>29</v>
      </c>
      <c r="J320" s="3">
        <v>8.5</v>
      </c>
      <c r="K320" s="3">
        <v>7</v>
      </c>
      <c r="L320" s="3">
        <v>59.5</v>
      </c>
      <c r="M320" s="1" t="s">
        <v>29</v>
      </c>
      <c r="N320" s="1" t="s">
        <v>30</v>
      </c>
      <c r="O320" s="3">
        <v>0</v>
      </c>
      <c r="P320" s="4" t="s">
        <v>3435</v>
      </c>
      <c r="Q320" s="1" t="b">
        <v>0</v>
      </c>
      <c r="R320" s="2">
        <v>7</v>
      </c>
      <c r="S320" s="3">
        <v>59.5</v>
      </c>
      <c r="T320" s="2" t="s">
        <v>29</v>
      </c>
      <c r="U320" s="3">
        <v>0</v>
      </c>
      <c r="V320" s="2" t="s">
        <v>29</v>
      </c>
      <c r="W320" s="3">
        <v>0</v>
      </c>
      <c r="X320" s="2" t="s">
        <v>29</v>
      </c>
      <c r="Y320" s="3">
        <v>0</v>
      </c>
      <c r="Z320" s="1" t="s">
        <v>31</v>
      </c>
      <c r="AA320" s="1" t="b">
        <v>0</v>
      </c>
    </row>
    <row r="321" spans="1:27" outlineLevel="2" x14ac:dyDescent="0.25">
      <c r="A321" s="1" t="b">
        <v>0</v>
      </c>
      <c r="B321" s="1" t="s">
        <v>3439</v>
      </c>
      <c r="C321" s="2">
        <v>1</v>
      </c>
      <c r="D321" s="1" t="s">
        <v>27</v>
      </c>
      <c r="E321" s="2">
        <v>299</v>
      </c>
      <c r="F321" s="1" t="s">
        <v>313</v>
      </c>
      <c r="G321" s="1" t="s">
        <v>314</v>
      </c>
      <c r="H321" s="1" t="s">
        <v>29</v>
      </c>
      <c r="I321" s="2" t="s">
        <v>29</v>
      </c>
      <c r="J321" s="3">
        <v>290</v>
      </c>
      <c r="K321" s="3">
        <v>8</v>
      </c>
      <c r="L321" s="3">
        <v>2320</v>
      </c>
      <c r="M321" s="1" t="s">
        <v>29</v>
      </c>
      <c r="N321" s="1" t="s">
        <v>40</v>
      </c>
      <c r="O321" s="3">
        <v>0</v>
      </c>
      <c r="P321" s="4" t="s">
        <v>3435</v>
      </c>
      <c r="Q321" s="1" t="b">
        <v>0</v>
      </c>
      <c r="R321" s="2">
        <v>8</v>
      </c>
      <c r="S321" s="3">
        <v>2320</v>
      </c>
      <c r="T321" s="2" t="s">
        <v>29</v>
      </c>
      <c r="U321" s="3">
        <v>0</v>
      </c>
      <c r="V321" s="2" t="s">
        <v>29</v>
      </c>
      <c r="W321" s="3">
        <v>0</v>
      </c>
      <c r="X321" s="2" t="s">
        <v>29</v>
      </c>
      <c r="Y321" s="3">
        <v>0</v>
      </c>
      <c r="Z321" s="1" t="s">
        <v>31</v>
      </c>
      <c r="AA321" s="1" t="b">
        <v>0</v>
      </c>
    </row>
    <row r="322" spans="1:27" outlineLevel="2" x14ac:dyDescent="0.25">
      <c r="A322" s="1" t="b">
        <v>0</v>
      </c>
      <c r="B322" s="1" t="s">
        <v>3440</v>
      </c>
      <c r="C322" s="2">
        <v>1</v>
      </c>
      <c r="D322" s="1" t="s">
        <v>27</v>
      </c>
      <c r="E322" s="2">
        <v>302</v>
      </c>
      <c r="F322" s="1" t="s">
        <v>315</v>
      </c>
      <c r="G322" s="1" t="s">
        <v>316</v>
      </c>
      <c r="H322" s="1" t="s">
        <v>316</v>
      </c>
      <c r="I322" s="2" t="s">
        <v>29</v>
      </c>
      <c r="J322" s="3">
        <v>370</v>
      </c>
      <c r="K322" s="3">
        <v>16</v>
      </c>
      <c r="L322" s="3">
        <v>5920</v>
      </c>
      <c r="M322" s="1" t="s">
        <v>29</v>
      </c>
      <c r="N322" s="1" t="s">
        <v>30</v>
      </c>
      <c r="O322" s="3">
        <v>0</v>
      </c>
      <c r="P322" s="4" t="s">
        <v>3435</v>
      </c>
      <c r="Q322" s="1" t="b">
        <v>0</v>
      </c>
      <c r="R322" s="2">
        <v>16</v>
      </c>
      <c r="S322" s="3">
        <v>5920</v>
      </c>
      <c r="T322" s="2" t="s">
        <v>29</v>
      </c>
      <c r="U322" s="3">
        <v>0</v>
      </c>
      <c r="V322" s="2" t="s">
        <v>29</v>
      </c>
      <c r="W322" s="3">
        <v>0</v>
      </c>
      <c r="X322" s="2" t="s">
        <v>29</v>
      </c>
      <c r="Y322" s="3">
        <v>0</v>
      </c>
      <c r="Z322" s="1" t="s">
        <v>31</v>
      </c>
      <c r="AA322" s="1" t="b">
        <v>0</v>
      </c>
    </row>
    <row r="323" spans="1:27" outlineLevel="2" x14ac:dyDescent="0.25">
      <c r="A323" s="1" t="b">
        <v>0</v>
      </c>
      <c r="B323" s="1" t="s">
        <v>3441</v>
      </c>
      <c r="C323" s="2">
        <v>1</v>
      </c>
      <c r="D323" s="1" t="s">
        <v>27</v>
      </c>
      <c r="E323" s="2">
        <v>361</v>
      </c>
      <c r="F323" s="1" t="s">
        <v>317</v>
      </c>
      <c r="G323" s="1" t="s">
        <v>318</v>
      </c>
      <c r="H323" s="1" t="s">
        <v>318</v>
      </c>
      <c r="I323" s="2" t="s">
        <v>29</v>
      </c>
      <c r="J323" s="3">
        <v>588</v>
      </c>
      <c r="K323" s="3">
        <v>6</v>
      </c>
      <c r="L323" s="3">
        <v>3528</v>
      </c>
      <c r="M323" s="1" t="s">
        <v>29</v>
      </c>
      <c r="N323" s="1" t="s">
        <v>30</v>
      </c>
      <c r="O323" s="3">
        <v>0</v>
      </c>
      <c r="P323" s="4" t="s">
        <v>3435</v>
      </c>
      <c r="Q323" s="1" t="b">
        <v>0</v>
      </c>
      <c r="R323" s="2">
        <v>6</v>
      </c>
      <c r="S323" s="3">
        <v>3528</v>
      </c>
      <c r="T323" s="2" t="s">
        <v>29</v>
      </c>
      <c r="U323" s="3">
        <v>0</v>
      </c>
      <c r="V323" s="2" t="s">
        <v>29</v>
      </c>
      <c r="W323" s="3">
        <v>0</v>
      </c>
      <c r="X323" s="2" t="s">
        <v>29</v>
      </c>
      <c r="Y323" s="3">
        <v>0</v>
      </c>
      <c r="Z323" s="1" t="s">
        <v>31</v>
      </c>
      <c r="AA323" s="1" t="b">
        <v>0</v>
      </c>
    </row>
    <row r="324" spans="1:27" outlineLevel="2" x14ac:dyDescent="0.25">
      <c r="A324" s="1" t="b">
        <v>0</v>
      </c>
      <c r="B324" s="1" t="s">
        <v>3442</v>
      </c>
      <c r="C324" s="2">
        <v>1</v>
      </c>
      <c r="D324" s="1" t="s">
        <v>27</v>
      </c>
      <c r="E324" s="2">
        <v>393</v>
      </c>
      <c r="F324" s="1" t="s">
        <v>319</v>
      </c>
      <c r="G324" s="1" t="s">
        <v>319</v>
      </c>
      <c r="H324" s="1" t="s">
        <v>319</v>
      </c>
      <c r="I324" s="2" t="s">
        <v>29</v>
      </c>
      <c r="J324" s="3">
        <v>660</v>
      </c>
      <c r="K324" s="3">
        <v>18</v>
      </c>
      <c r="L324" s="3">
        <v>11880</v>
      </c>
      <c r="M324" s="1" t="s">
        <v>29</v>
      </c>
      <c r="N324" s="1" t="s">
        <v>40</v>
      </c>
      <c r="O324" s="3">
        <v>0</v>
      </c>
      <c r="P324" s="4" t="s">
        <v>3435</v>
      </c>
      <c r="Q324" s="1" t="b">
        <v>0</v>
      </c>
      <c r="R324" s="2">
        <v>18</v>
      </c>
      <c r="S324" s="3">
        <v>11880</v>
      </c>
      <c r="T324" s="2" t="s">
        <v>29</v>
      </c>
      <c r="U324" s="3">
        <v>0</v>
      </c>
      <c r="V324" s="2" t="s">
        <v>29</v>
      </c>
      <c r="W324" s="3">
        <v>0</v>
      </c>
      <c r="X324" s="2" t="s">
        <v>29</v>
      </c>
      <c r="Y324" s="3">
        <v>0</v>
      </c>
      <c r="Z324" s="1" t="s">
        <v>31</v>
      </c>
      <c r="AA324" s="1" t="b">
        <v>0</v>
      </c>
    </row>
    <row r="325" spans="1:27" outlineLevel="2" x14ac:dyDescent="0.25">
      <c r="A325" s="1" t="b">
        <v>0</v>
      </c>
      <c r="B325" s="1" t="s">
        <v>3443</v>
      </c>
      <c r="C325" s="2">
        <v>1</v>
      </c>
      <c r="D325" s="1" t="s">
        <v>27</v>
      </c>
      <c r="E325" s="2">
        <v>415</v>
      </c>
      <c r="F325" s="1" t="s">
        <v>738</v>
      </c>
      <c r="G325" s="1" t="s">
        <v>738</v>
      </c>
      <c r="H325" s="1" t="s">
        <v>29</v>
      </c>
      <c r="I325" s="2" t="s">
        <v>29</v>
      </c>
      <c r="J325" s="3">
        <v>271</v>
      </c>
      <c r="K325" s="3">
        <v>3</v>
      </c>
      <c r="L325" s="3">
        <v>813</v>
      </c>
      <c r="M325" s="1" t="s">
        <v>29</v>
      </c>
      <c r="N325" s="1" t="s">
        <v>40</v>
      </c>
      <c r="O325" s="3">
        <v>0</v>
      </c>
      <c r="P325" s="4" t="s">
        <v>3435</v>
      </c>
      <c r="Q325" s="1" t="b">
        <v>0</v>
      </c>
      <c r="R325" s="2">
        <v>3</v>
      </c>
      <c r="S325" s="3">
        <v>813</v>
      </c>
      <c r="T325" s="2" t="s">
        <v>29</v>
      </c>
      <c r="U325" s="3">
        <v>0</v>
      </c>
      <c r="V325" s="2" t="s">
        <v>29</v>
      </c>
      <c r="W325" s="3">
        <v>0</v>
      </c>
      <c r="X325" s="2" t="s">
        <v>29</v>
      </c>
      <c r="Y325" s="3">
        <v>0</v>
      </c>
      <c r="Z325" s="1" t="s">
        <v>31</v>
      </c>
      <c r="AA325" s="1" t="b">
        <v>0</v>
      </c>
    </row>
    <row r="326" spans="1:27" outlineLevel="1" x14ac:dyDescent="0.25">
      <c r="A326" s="1" t="b">
        <v>0</v>
      </c>
      <c r="B326" s="1" t="s">
        <v>3444</v>
      </c>
      <c r="C326" s="2">
        <v>1</v>
      </c>
      <c r="D326" s="1" t="s">
        <v>27</v>
      </c>
      <c r="E326" s="2">
        <v>438</v>
      </c>
      <c r="F326" s="1" t="s">
        <v>320</v>
      </c>
      <c r="G326" s="1" t="s">
        <v>321</v>
      </c>
      <c r="H326" s="1" t="s">
        <v>321</v>
      </c>
      <c r="I326" s="2" t="s">
        <v>29</v>
      </c>
      <c r="J326" s="3">
        <v>22</v>
      </c>
      <c r="K326" s="3">
        <v>67</v>
      </c>
      <c r="L326" s="3">
        <v>1474</v>
      </c>
      <c r="M326" s="1" t="s">
        <v>29</v>
      </c>
      <c r="N326" s="1" t="s">
        <v>30</v>
      </c>
      <c r="O326" s="3">
        <v>0</v>
      </c>
      <c r="P326" s="4" t="s">
        <v>3435</v>
      </c>
      <c r="Q326" s="1" t="b">
        <v>0</v>
      </c>
      <c r="R326" s="2">
        <v>67</v>
      </c>
      <c r="S326" s="3">
        <v>1474</v>
      </c>
      <c r="T326" s="2" t="s">
        <v>29</v>
      </c>
      <c r="U326" s="3">
        <v>0</v>
      </c>
      <c r="V326" s="2" t="s">
        <v>29</v>
      </c>
      <c r="W326" s="3">
        <v>0</v>
      </c>
      <c r="X326" s="2" t="s">
        <v>29</v>
      </c>
      <c r="Y326" s="3">
        <v>0</v>
      </c>
      <c r="Z326" s="1" t="s">
        <v>31</v>
      </c>
      <c r="AA326" s="1" t="b">
        <v>0</v>
      </c>
    </row>
    <row r="327" spans="1:27" outlineLevel="2" x14ac:dyDescent="0.25">
      <c r="A327" s="1" t="b">
        <v>0</v>
      </c>
      <c r="B327" s="1" t="s">
        <v>3445</v>
      </c>
      <c r="C327" s="2">
        <v>1</v>
      </c>
      <c r="D327" s="1" t="s">
        <v>27</v>
      </c>
      <c r="E327" s="2">
        <v>443</v>
      </c>
      <c r="F327" s="1" t="s">
        <v>322</v>
      </c>
      <c r="G327" s="1" t="s">
        <v>323</v>
      </c>
      <c r="H327" s="1" t="s">
        <v>29</v>
      </c>
      <c r="I327" s="2" t="s">
        <v>29</v>
      </c>
      <c r="J327" s="3">
        <v>157</v>
      </c>
      <c r="K327" s="3">
        <v>4</v>
      </c>
      <c r="L327" s="3">
        <v>628</v>
      </c>
      <c r="M327" s="1" t="s">
        <v>29</v>
      </c>
      <c r="N327" s="1" t="s">
        <v>40</v>
      </c>
      <c r="O327" s="3">
        <v>0</v>
      </c>
      <c r="P327" s="4" t="s">
        <v>3435</v>
      </c>
      <c r="Q327" s="1" t="b">
        <v>0</v>
      </c>
      <c r="R327" s="2">
        <v>4</v>
      </c>
      <c r="S327" s="3">
        <v>628</v>
      </c>
      <c r="T327" s="2" t="s">
        <v>29</v>
      </c>
      <c r="U327" s="3">
        <v>0</v>
      </c>
      <c r="V327" s="2" t="s">
        <v>29</v>
      </c>
      <c r="W327" s="3">
        <v>0</v>
      </c>
      <c r="X327" s="2" t="s">
        <v>29</v>
      </c>
      <c r="Y327" s="3">
        <v>0</v>
      </c>
      <c r="Z327" s="1" t="s">
        <v>31</v>
      </c>
      <c r="AA327" s="1" t="b">
        <v>0</v>
      </c>
    </row>
    <row r="328" spans="1:27" outlineLevel="2" x14ac:dyDescent="0.25">
      <c r="A328" s="1" t="b">
        <v>0</v>
      </c>
      <c r="B328" s="1" t="s">
        <v>3446</v>
      </c>
      <c r="C328" s="2">
        <v>1</v>
      </c>
      <c r="D328" s="1" t="s">
        <v>27</v>
      </c>
      <c r="E328" s="2">
        <v>597</v>
      </c>
      <c r="F328" s="1" t="s">
        <v>324</v>
      </c>
      <c r="G328" s="1" t="s">
        <v>325</v>
      </c>
      <c r="H328" s="1" t="s">
        <v>326</v>
      </c>
      <c r="I328" s="2">
        <v>1</v>
      </c>
      <c r="J328" s="3">
        <v>195</v>
      </c>
      <c r="K328" s="3">
        <v>6</v>
      </c>
      <c r="L328" s="3">
        <v>1170</v>
      </c>
      <c r="M328" s="1" t="s">
        <v>29</v>
      </c>
      <c r="N328" s="1" t="s">
        <v>40</v>
      </c>
      <c r="O328" s="3">
        <v>0</v>
      </c>
      <c r="P328" s="4" t="s">
        <v>3435</v>
      </c>
      <c r="Q328" s="1" t="b">
        <v>0</v>
      </c>
      <c r="R328" s="2">
        <v>6</v>
      </c>
      <c r="S328" s="3">
        <v>1170</v>
      </c>
      <c r="T328" s="2" t="s">
        <v>29</v>
      </c>
      <c r="U328" s="3">
        <v>0</v>
      </c>
      <c r="V328" s="2" t="s">
        <v>29</v>
      </c>
      <c r="W328" s="3">
        <v>0</v>
      </c>
      <c r="X328" s="2" t="s">
        <v>29</v>
      </c>
      <c r="Y328" s="3">
        <v>0</v>
      </c>
      <c r="Z328" s="1" t="s">
        <v>31</v>
      </c>
      <c r="AA328" s="1" t="b">
        <v>0</v>
      </c>
    </row>
    <row r="329" spans="1:27" outlineLevel="2" x14ac:dyDescent="0.25">
      <c r="A329" s="1" t="b">
        <v>0</v>
      </c>
      <c r="B329" s="1" t="s">
        <v>3447</v>
      </c>
      <c r="C329" s="2">
        <v>1</v>
      </c>
      <c r="D329" s="1" t="s">
        <v>27</v>
      </c>
      <c r="E329" s="2">
        <v>626</v>
      </c>
      <c r="F329" s="1" t="s">
        <v>327</v>
      </c>
      <c r="G329" s="1" t="s">
        <v>328</v>
      </c>
      <c r="H329" s="1" t="s">
        <v>329</v>
      </c>
      <c r="I329" s="2">
        <v>1</v>
      </c>
      <c r="J329" s="3">
        <v>300</v>
      </c>
      <c r="K329" s="3">
        <v>2</v>
      </c>
      <c r="L329" s="3">
        <v>600</v>
      </c>
      <c r="M329" s="1" t="s">
        <v>29</v>
      </c>
      <c r="N329" s="1" t="s">
        <v>40</v>
      </c>
      <c r="O329" s="3">
        <v>0</v>
      </c>
      <c r="P329" s="4" t="s">
        <v>3435</v>
      </c>
      <c r="Q329" s="1" t="b">
        <v>0</v>
      </c>
      <c r="R329" s="2">
        <v>2</v>
      </c>
      <c r="S329" s="3">
        <v>600</v>
      </c>
      <c r="T329" s="2" t="s">
        <v>29</v>
      </c>
      <c r="U329" s="3">
        <v>0</v>
      </c>
      <c r="V329" s="2" t="s">
        <v>29</v>
      </c>
      <c r="W329" s="3">
        <v>0</v>
      </c>
      <c r="X329" s="2" t="s">
        <v>29</v>
      </c>
      <c r="Y329" s="3">
        <v>0</v>
      </c>
      <c r="Z329" s="1" t="s">
        <v>29</v>
      </c>
      <c r="AA329" s="1" t="b">
        <v>0</v>
      </c>
    </row>
    <row r="330" spans="1:27" outlineLevel="2" x14ac:dyDescent="0.25">
      <c r="A330" s="1" t="b">
        <v>0</v>
      </c>
      <c r="B330" s="1" t="s">
        <v>3448</v>
      </c>
      <c r="C330" s="2">
        <v>1</v>
      </c>
      <c r="D330" s="1" t="s">
        <v>27</v>
      </c>
      <c r="E330" s="2">
        <v>627</v>
      </c>
      <c r="F330" s="1" t="s">
        <v>330</v>
      </c>
      <c r="G330" s="1" t="s">
        <v>331</v>
      </c>
      <c r="H330" s="1" t="s">
        <v>332</v>
      </c>
      <c r="I330" s="2">
        <v>1</v>
      </c>
      <c r="J330" s="3">
        <v>12.5</v>
      </c>
      <c r="K330" s="3">
        <v>1</v>
      </c>
      <c r="L330" s="3">
        <v>12.5</v>
      </c>
      <c r="M330" s="1" t="s">
        <v>29</v>
      </c>
      <c r="N330" s="1" t="s">
        <v>40</v>
      </c>
      <c r="O330" s="3">
        <v>0</v>
      </c>
      <c r="P330" s="4" t="s">
        <v>3435</v>
      </c>
      <c r="Q330" s="1" t="b">
        <v>0</v>
      </c>
      <c r="R330" s="2">
        <v>1</v>
      </c>
      <c r="S330" s="3">
        <v>12.5</v>
      </c>
      <c r="T330" s="2" t="s">
        <v>29</v>
      </c>
      <c r="U330" s="3">
        <v>0</v>
      </c>
      <c r="V330" s="2" t="s">
        <v>29</v>
      </c>
      <c r="W330" s="3">
        <v>0</v>
      </c>
      <c r="X330" s="2" t="s">
        <v>29</v>
      </c>
      <c r="Y330" s="3">
        <v>0</v>
      </c>
      <c r="Z330" s="1" t="s">
        <v>29</v>
      </c>
      <c r="AA330" s="1" t="b">
        <v>0</v>
      </c>
    </row>
    <row r="331" spans="1:27" outlineLevel="2" x14ac:dyDescent="0.25">
      <c r="A331" s="1" t="b">
        <v>0</v>
      </c>
      <c r="B331" s="1" t="s">
        <v>3449</v>
      </c>
      <c r="C331" s="2">
        <v>1</v>
      </c>
      <c r="D331" s="1" t="s">
        <v>27</v>
      </c>
      <c r="E331" s="2">
        <v>628</v>
      </c>
      <c r="F331" s="1" t="s">
        <v>333</v>
      </c>
      <c r="G331" s="1" t="s">
        <v>333</v>
      </c>
      <c r="H331" s="1" t="s">
        <v>326</v>
      </c>
      <c r="I331" s="2">
        <v>1</v>
      </c>
      <c r="J331" s="3">
        <v>22</v>
      </c>
      <c r="K331" s="3">
        <v>6</v>
      </c>
      <c r="L331" s="3">
        <v>132</v>
      </c>
      <c r="M331" s="1" t="s">
        <v>29</v>
      </c>
      <c r="N331" s="1" t="s">
        <v>29</v>
      </c>
      <c r="O331" s="3">
        <v>0</v>
      </c>
      <c r="P331" s="4" t="s">
        <v>3435</v>
      </c>
      <c r="Q331" s="1" t="b">
        <v>0</v>
      </c>
      <c r="R331" s="2">
        <v>6</v>
      </c>
      <c r="S331" s="3">
        <v>132</v>
      </c>
      <c r="T331" s="2" t="s">
        <v>29</v>
      </c>
      <c r="U331" s="3">
        <v>0</v>
      </c>
      <c r="V331" s="2" t="s">
        <v>29</v>
      </c>
      <c r="W331" s="3">
        <v>0</v>
      </c>
      <c r="X331" s="2" t="s">
        <v>29</v>
      </c>
      <c r="Y331" s="3">
        <v>0</v>
      </c>
      <c r="Z331" s="1" t="s">
        <v>29</v>
      </c>
      <c r="AA331" s="1" t="b">
        <v>0</v>
      </c>
    </row>
    <row r="332" spans="1:27" outlineLevel="2" x14ac:dyDescent="0.25">
      <c r="A332" s="1" t="b">
        <v>0</v>
      </c>
      <c r="B332" s="1" t="s">
        <v>3450</v>
      </c>
      <c r="C332" s="2">
        <v>1</v>
      </c>
      <c r="D332" s="1" t="s">
        <v>27</v>
      </c>
      <c r="E332" s="2">
        <v>629</v>
      </c>
      <c r="F332" s="1" t="s">
        <v>334</v>
      </c>
      <c r="G332" s="1" t="s">
        <v>334</v>
      </c>
      <c r="H332" s="1" t="s">
        <v>335</v>
      </c>
      <c r="I332" s="2">
        <v>1</v>
      </c>
      <c r="J332" s="3">
        <v>126</v>
      </c>
      <c r="K332" s="3">
        <v>4</v>
      </c>
      <c r="L332" s="3">
        <v>504</v>
      </c>
      <c r="M332" s="1" t="s">
        <v>29</v>
      </c>
      <c r="N332" s="1" t="s">
        <v>29</v>
      </c>
      <c r="O332" s="3">
        <v>0</v>
      </c>
      <c r="P332" s="4" t="s">
        <v>3435</v>
      </c>
      <c r="Q332" s="1" t="b">
        <v>0</v>
      </c>
      <c r="R332" s="2">
        <v>4</v>
      </c>
      <c r="S332" s="3">
        <v>504</v>
      </c>
      <c r="T332" s="2" t="s">
        <v>29</v>
      </c>
      <c r="U332" s="3">
        <v>0</v>
      </c>
      <c r="V332" s="2" t="s">
        <v>29</v>
      </c>
      <c r="W332" s="3">
        <v>0</v>
      </c>
      <c r="X332" s="2" t="s">
        <v>29</v>
      </c>
      <c r="Y332" s="3">
        <v>0</v>
      </c>
      <c r="Z332" s="1" t="s">
        <v>29</v>
      </c>
      <c r="AA332" s="1" t="b">
        <v>0</v>
      </c>
    </row>
    <row r="333" spans="1:27" outlineLevel="2" x14ac:dyDescent="0.25">
      <c r="A333" s="1" t="b">
        <v>0</v>
      </c>
      <c r="B333" s="1" t="s">
        <v>3451</v>
      </c>
      <c r="C333" s="2">
        <v>1</v>
      </c>
      <c r="D333" s="1" t="s">
        <v>27</v>
      </c>
      <c r="E333" s="2">
        <v>630</v>
      </c>
      <c r="F333" s="1" t="s">
        <v>336</v>
      </c>
      <c r="G333" s="1" t="s">
        <v>337</v>
      </c>
      <c r="H333" s="1" t="s">
        <v>338</v>
      </c>
      <c r="I333" s="2">
        <v>1</v>
      </c>
      <c r="J333" s="3">
        <v>43</v>
      </c>
      <c r="K333" s="3">
        <v>4</v>
      </c>
      <c r="L333" s="3">
        <v>172</v>
      </c>
      <c r="M333" s="1" t="s">
        <v>29</v>
      </c>
      <c r="N333" s="1" t="s">
        <v>29</v>
      </c>
      <c r="O333" s="3">
        <v>0</v>
      </c>
      <c r="P333" s="4" t="s">
        <v>3435</v>
      </c>
      <c r="Q333" s="1" t="b">
        <v>0</v>
      </c>
      <c r="R333" s="2">
        <v>4</v>
      </c>
      <c r="S333" s="3">
        <v>172</v>
      </c>
      <c r="T333" s="2" t="s">
        <v>29</v>
      </c>
      <c r="U333" s="3">
        <v>0</v>
      </c>
      <c r="V333" s="2" t="s">
        <v>29</v>
      </c>
      <c r="W333" s="3">
        <v>0</v>
      </c>
      <c r="X333" s="2" t="s">
        <v>29</v>
      </c>
      <c r="Y333" s="3">
        <v>0</v>
      </c>
      <c r="Z333" s="1" t="s">
        <v>29</v>
      </c>
      <c r="AA333" s="1" t="b">
        <v>0</v>
      </c>
    </row>
    <row r="334" spans="1:27" outlineLevel="2" x14ac:dyDescent="0.25">
      <c r="L334" s="6">
        <f>SUBTOTAL(9,L317:L333)</f>
        <v>38105</v>
      </c>
    </row>
    <row r="335" spans="1:27" outlineLevel="2" x14ac:dyDescent="0.25">
      <c r="A335" s="5" t="s">
        <v>3452</v>
      </c>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1:27" outlineLevel="2" x14ac:dyDescent="0.25">
      <c r="A336" s="1" t="b">
        <v>0</v>
      </c>
      <c r="B336" s="1" t="s">
        <v>3453</v>
      </c>
      <c r="C336" s="2">
        <v>1</v>
      </c>
      <c r="D336" s="1" t="s">
        <v>27</v>
      </c>
      <c r="E336" s="2">
        <v>249</v>
      </c>
      <c r="F336" s="1" t="s">
        <v>339</v>
      </c>
      <c r="G336" s="1" t="s">
        <v>340</v>
      </c>
      <c r="H336" s="1" t="s">
        <v>340</v>
      </c>
      <c r="I336" s="2" t="s">
        <v>29</v>
      </c>
      <c r="J336" s="3">
        <v>28</v>
      </c>
      <c r="K336" s="3">
        <v>54</v>
      </c>
      <c r="L336" s="3">
        <v>1512</v>
      </c>
      <c r="M336" s="1" t="s">
        <v>29</v>
      </c>
      <c r="N336" s="1" t="s">
        <v>40</v>
      </c>
      <c r="O336" s="3">
        <v>0</v>
      </c>
      <c r="P336" s="4" t="s">
        <v>3454</v>
      </c>
      <c r="Q336" s="1" t="b">
        <v>0</v>
      </c>
      <c r="R336" s="2">
        <v>54</v>
      </c>
      <c r="S336" s="3">
        <v>1512</v>
      </c>
      <c r="T336" s="2" t="s">
        <v>29</v>
      </c>
      <c r="U336" s="3">
        <v>0</v>
      </c>
      <c r="V336" s="2" t="s">
        <v>29</v>
      </c>
      <c r="W336" s="3">
        <v>0</v>
      </c>
      <c r="X336" s="2" t="s">
        <v>29</v>
      </c>
      <c r="Y336" s="3">
        <v>0</v>
      </c>
      <c r="Z336" s="1" t="s">
        <v>31</v>
      </c>
      <c r="AA336" s="1" t="b">
        <v>0</v>
      </c>
    </row>
    <row r="337" spans="1:27" outlineLevel="2" x14ac:dyDescent="0.25">
      <c r="A337" s="1" t="b">
        <v>0</v>
      </c>
      <c r="B337" s="1" t="s">
        <v>3455</v>
      </c>
      <c r="C337" s="2">
        <v>1</v>
      </c>
      <c r="D337" s="1" t="s">
        <v>27</v>
      </c>
      <c r="E337" s="2">
        <v>258</v>
      </c>
      <c r="F337" s="1" t="s">
        <v>341</v>
      </c>
      <c r="G337" s="1" t="s">
        <v>342</v>
      </c>
      <c r="H337" s="1" t="s">
        <v>29</v>
      </c>
      <c r="I337" s="2" t="s">
        <v>29</v>
      </c>
      <c r="J337" s="3">
        <v>350</v>
      </c>
      <c r="K337" s="3">
        <v>53</v>
      </c>
      <c r="L337" s="3">
        <v>18550</v>
      </c>
      <c r="M337" s="1" t="s">
        <v>29</v>
      </c>
      <c r="N337" s="1" t="s">
        <v>30</v>
      </c>
      <c r="O337" s="3">
        <v>0</v>
      </c>
      <c r="P337" s="4" t="s">
        <v>3454</v>
      </c>
      <c r="Q337" s="1" t="b">
        <v>0</v>
      </c>
      <c r="R337" s="2">
        <v>53</v>
      </c>
      <c r="S337" s="3">
        <v>18550</v>
      </c>
      <c r="T337" s="2" t="s">
        <v>29</v>
      </c>
      <c r="U337" s="3">
        <v>0</v>
      </c>
      <c r="V337" s="2" t="s">
        <v>29</v>
      </c>
      <c r="W337" s="3">
        <v>0</v>
      </c>
      <c r="X337" s="2" t="s">
        <v>29</v>
      </c>
      <c r="Y337" s="3">
        <v>0</v>
      </c>
      <c r="Z337" s="1" t="s">
        <v>31</v>
      </c>
      <c r="AA337" s="1" t="b">
        <v>0</v>
      </c>
    </row>
    <row r="338" spans="1:27" outlineLevel="2" x14ac:dyDescent="0.25">
      <c r="A338" s="1" t="b">
        <v>0</v>
      </c>
      <c r="B338" s="1" t="s">
        <v>3456</v>
      </c>
      <c r="C338" s="2">
        <v>1</v>
      </c>
      <c r="D338" s="1" t="s">
        <v>27</v>
      </c>
      <c r="E338" s="2">
        <v>312</v>
      </c>
      <c r="F338" s="1" t="s">
        <v>343</v>
      </c>
      <c r="G338" s="1" t="s">
        <v>344</v>
      </c>
      <c r="H338" s="1" t="s">
        <v>29</v>
      </c>
      <c r="I338" s="2" t="s">
        <v>29</v>
      </c>
      <c r="J338" s="3">
        <v>1640</v>
      </c>
      <c r="K338" s="3">
        <v>7</v>
      </c>
      <c r="L338" s="3">
        <v>11480</v>
      </c>
      <c r="M338" s="1" t="s">
        <v>29</v>
      </c>
      <c r="N338" s="1" t="s">
        <v>40</v>
      </c>
      <c r="O338" s="3">
        <v>0</v>
      </c>
      <c r="P338" s="4" t="s">
        <v>3454</v>
      </c>
      <c r="Q338" s="1" t="b">
        <v>0</v>
      </c>
      <c r="R338" s="2">
        <v>7</v>
      </c>
      <c r="S338" s="3">
        <v>11480</v>
      </c>
      <c r="T338" s="2" t="s">
        <v>29</v>
      </c>
      <c r="U338" s="3">
        <v>0</v>
      </c>
      <c r="V338" s="2" t="s">
        <v>29</v>
      </c>
      <c r="W338" s="3">
        <v>0</v>
      </c>
      <c r="X338" s="2" t="s">
        <v>29</v>
      </c>
      <c r="Y338" s="3">
        <v>0</v>
      </c>
      <c r="Z338" s="1" t="s">
        <v>31</v>
      </c>
      <c r="AA338" s="1" t="b">
        <v>0</v>
      </c>
    </row>
    <row r="339" spans="1:27" outlineLevel="2" x14ac:dyDescent="0.25">
      <c r="A339" s="1" t="b">
        <v>0</v>
      </c>
      <c r="B339" s="1" t="s">
        <v>3457</v>
      </c>
      <c r="C339" s="2">
        <v>1</v>
      </c>
      <c r="D339" s="1" t="s">
        <v>27</v>
      </c>
      <c r="E339" s="2">
        <v>318</v>
      </c>
      <c r="F339" s="1" t="s">
        <v>345</v>
      </c>
      <c r="G339" s="1" t="s">
        <v>346</v>
      </c>
      <c r="H339" s="1" t="s">
        <v>29</v>
      </c>
      <c r="I339" s="2" t="s">
        <v>29</v>
      </c>
      <c r="J339" s="3">
        <v>380</v>
      </c>
      <c r="K339" s="3">
        <v>10</v>
      </c>
      <c r="L339" s="3">
        <v>3800</v>
      </c>
      <c r="M339" s="1" t="s">
        <v>29</v>
      </c>
      <c r="N339" s="1" t="s">
        <v>40</v>
      </c>
      <c r="O339" s="3">
        <v>0</v>
      </c>
      <c r="P339" s="4" t="s">
        <v>3454</v>
      </c>
      <c r="Q339" s="1" t="b">
        <v>0</v>
      </c>
      <c r="R339" s="2">
        <v>10</v>
      </c>
      <c r="S339" s="3">
        <v>3800</v>
      </c>
      <c r="T339" s="2" t="s">
        <v>29</v>
      </c>
      <c r="U339" s="3">
        <v>0</v>
      </c>
      <c r="V339" s="2" t="s">
        <v>29</v>
      </c>
      <c r="W339" s="3">
        <v>0</v>
      </c>
      <c r="X339" s="2" t="s">
        <v>29</v>
      </c>
      <c r="Y339" s="3">
        <v>0</v>
      </c>
      <c r="Z339" s="1" t="s">
        <v>31</v>
      </c>
      <c r="AA339" s="1" t="b">
        <v>0</v>
      </c>
    </row>
    <row r="340" spans="1:27" outlineLevel="2" x14ac:dyDescent="0.25">
      <c r="A340" s="1" t="b">
        <v>0</v>
      </c>
      <c r="B340" s="1" t="s">
        <v>3458</v>
      </c>
      <c r="C340" s="2">
        <v>1</v>
      </c>
      <c r="D340" s="1" t="s">
        <v>27</v>
      </c>
      <c r="E340" s="2">
        <v>328</v>
      </c>
      <c r="F340" s="1" t="s">
        <v>734</v>
      </c>
      <c r="G340" s="1" t="s">
        <v>735</v>
      </c>
      <c r="H340" s="1" t="s">
        <v>735</v>
      </c>
      <c r="I340" s="2" t="s">
        <v>29</v>
      </c>
      <c r="J340" s="3">
        <v>350</v>
      </c>
      <c r="K340" s="3">
        <v>10</v>
      </c>
      <c r="L340" s="3">
        <v>3500</v>
      </c>
      <c r="M340" s="1" t="s">
        <v>29</v>
      </c>
      <c r="N340" s="1" t="s">
        <v>40</v>
      </c>
      <c r="O340" s="3">
        <v>0</v>
      </c>
      <c r="P340" s="4" t="s">
        <v>3454</v>
      </c>
      <c r="Q340" s="1" t="b">
        <v>0</v>
      </c>
      <c r="R340" s="2">
        <v>10</v>
      </c>
      <c r="S340" s="3">
        <v>3500</v>
      </c>
      <c r="T340" s="2" t="s">
        <v>29</v>
      </c>
      <c r="U340" s="3">
        <v>0</v>
      </c>
      <c r="V340" s="2" t="s">
        <v>29</v>
      </c>
      <c r="W340" s="3">
        <v>0</v>
      </c>
      <c r="X340" s="2" t="s">
        <v>29</v>
      </c>
      <c r="Y340" s="3">
        <v>0</v>
      </c>
      <c r="Z340" s="1" t="s">
        <v>31</v>
      </c>
      <c r="AA340" s="1" t="b">
        <v>0</v>
      </c>
    </row>
    <row r="341" spans="1:27" outlineLevel="2" x14ac:dyDescent="0.25">
      <c r="A341" s="1" t="b">
        <v>0</v>
      </c>
      <c r="B341" s="1" t="s">
        <v>3459</v>
      </c>
      <c r="C341" s="2">
        <v>1</v>
      </c>
      <c r="D341" s="1" t="s">
        <v>27</v>
      </c>
      <c r="E341" s="2">
        <v>329</v>
      </c>
      <c r="F341" s="1" t="s">
        <v>347</v>
      </c>
      <c r="G341" s="1" t="s">
        <v>348</v>
      </c>
      <c r="H341" s="1" t="s">
        <v>348</v>
      </c>
      <c r="I341" s="2" t="s">
        <v>29</v>
      </c>
      <c r="J341" s="3">
        <v>27</v>
      </c>
      <c r="K341" s="3">
        <v>120</v>
      </c>
      <c r="L341" s="3">
        <v>3240</v>
      </c>
      <c r="M341" s="1" t="s">
        <v>29</v>
      </c>
      <c r="N341" s="1" t="s">
        <v>30</v>
      </c>
      <c r="O341" s="3">
        <v>0</v>
      </c>
      <c r="P341" s="4" t="s">
        <v>3454</v>
      </c>
      <c r="Q341" s="1" t="b">
        <v>0</v>
      </c>
      <c r="R341" s="2">
        <v>120</v>
      </c>
      <c r="S341" s="3">
        <v>3240</v>
      </c>
      <c r="T341" s="2" t="s">
        <v>29</v>
      </c>
      <c r="U341" s="3">
        <v>0</v>
      </c>
      <c r="V341" s="2" t="s">
        <v>29</v>
      </c>
      <c r="W341" s="3">
        <v>0</v>
      </c>
      <c r="X341" s="2" t="s">
        <v>29</v>
      </c>
      <c r="Y341" s="3">
        <v>0</v>
      </c>
      <c r="Z341" s="1" t="s">
        <v>31</v>
      </c>
      <c r="AA341" s="1" t="b">
        <v>0</v>
      </c>
    </row>
    <row r="342" spans="1:27" outlineLevel="2" x14ac:dyDescent="0.25">
      <c r="A342" s="1" t="b">
        <v>0</v>
      </c>
      <c r="B342" s="1" t="s">
        <v>3460</v>
      </c>
      <c r="C342" s="2">
        <v>1</v>
      </c>
      <c r="D342" s="1" t="s">
        <v>27</v>
      </c>
      <c r="E342" s="2">
        <v>336</v>
      </c>
      <c r="F342" s="1" t="s">
        <v>349</v>
      </c>
      <c r="G342" s="1" t="s">
        <v>350</v>
      </c>
      <c r="H342" s="1" t="s">
        <v>29</v>
      </c>
      <c r="I342" s="2" t="s">
        <v>29</v>
      </c>
      <c r="J342" s="3">
        <v>68</v>
      </c>
      <c r="K342" s="3">
        <v>5</v>
      </c>
      <c r="L342" s="3">
        <v>340</v>
      </c>
      <c r="M342" s="1" t="s">
        <v>29</v>
      </c>
      <c r="N342" s="1" t="s">
        <v>30</v>
      </c>
      <c r="O342" s="3">
        <v>0</v>
      </c>
      <c r="P342" s="4" t="s">
        <v>3454</v>
      </c>
      <c r="Q342" s="1" t="b">
        <v>0</v>
      </c>
      <c r="R342" s="2">
        <v>5</v>
      </c>
      <c r="S342" s="3">
        <v>340</v>
      </c>
      <c r="T342" s="2" t="s">
        <v>29</v>
      </c>
      <c r="U342" s="3">
        <v>0</v>
      </c>
      <c r="V342" s="2" t="s">
        <v>29</v>
      </c>
      <c r="W342" s="3">
        <v>0</v>
      </c>
      <c r="X342" s="2" t="s">
        <v>29</v>
      </c>
      <c r="Y342" s="3">
        <v>0</v>
      </c>
      <c r="Z342" s="1" t="s">
        <v>31</v>
      </c>
      <c r="AA342" s="1" t="b">
        <v>0</v>
      </c>
    </row>
    <row r="343" spans="1:27" outlineLevel="2" x14ac:dyDescent="0.25">
      <c r="A343" s="1" t="b">
        <v>0</v>
      </c>
      <c r="B343" s="1" t="s">
        <v>3461</v>
      </c>
      <c r="C343" s="2">
        <v>1</v>
      </c>
      <c r="D343" s="1" t="s">
        <v>27</v>
      </c>
      <c r="E343" s="2">
        <v>337</v>
      </c>
      <c r="F343" s="1" t="s">
        <v>351</v>
      </c>
      <c r="G343" s="1" t="s">
        <v>351</v>
      </c>
      <c r="H343" s="1" t="s">
        <v>29</v>
      </c>
      <c r="I343" s="2" t="s">
        <v>29</v>
      </c>
      <c r="J343" s="3">
        <v>29</v>
      </c>
      <c r="K343" s="3">
        <v>8</v>
      </c>
      <c r="L343" s="3">
        <v>232</v>
      </c>
      <c r="M343" s="1" t="s">
        <v>29</v>
      </c>
      <c r="N343" s="1" t="s">
        <v>40</v>
      </c>
      <c r="O343" s="3">
        <v>0</v>
      </c>
      <c r="P343" s="4" t="s">
        <v>3454</v>
      </c>
      <c r="Q343" s="1" t="b">
        <v>0</v>
      </c>
      <c r="R343" s="2">
        <v>8</v>
      </c>
      <c r="S343" s="3">
        <v>232</v>
      </c>
      <c r="T343" s="2" t="s">
        <v>29</v>
      </c>
      <c r="U343" s="3">
        <v>0</v>
      </c>
      <c r="V343" s="2" t="s">
        <v>29</v>
      </c>
      <c r="W343" s="3">
        <v>0</v>
      </c>
      <c r="X343" s="2" t="s">
        <v>29</v>
      </c>
      <c r="Y343" s="3">
        <v>0</v>
      </c>
      <c r="Z343" s="1" t="s">
        <v>31</v>
      </c>
      <c r="AA343" s="1" t="b">
        <v>0</v>
      </c>
    </row>
    <row r="344" spans="1:27" outlineLevel="2" x14ac:dyDescent="0.25">
      <c r="A344" s="1" t="b">
        <v>0</v>
      </c>
      <c r="B344" s="1" t="s">
        <v>3462</v>
      </c>
      <c r="C344" s="2">
        <v>1</v>
      </c>
      <c r="D344" s="1" t="s">
        <v>27</v>
      </c>
      <c r="E344" s="2">
        <v>338</v>
      </c>
      <c r="F344" s="1" t="s">
        <v>352</v>
      </c>
      <c r="G344" s="1" t="s">
        <v>352</v>
      </c>
      <c r="H344" s="1" t="s">
        <v>352</v>
      </c>
      <c r="I344" s="2" t="s">
        <v>29</v>
      </c>
      <c r="J344" s="3">
        <v>21</v>
      </c>
      <c r="K344" s="3">
        <v>170</v>
      </c>
      <c r="L344" s="3">
        <v>3570</v>
      </c>
      <c r="M344" s="1" t="s">
        <v>29</v>
      </c>
      <c r="N344" s="1" t="s">
        <v>30</v>
      </c>
      <c r="O344" s="3">
        <v>0</v>
      </c>
      <c r="P344" s="4" t="s">
        <v>3454</v>
      </c>
      <c r="Q344" s="1" t="b">
        <v>0</v>
      </c>
      <c r="R344" s="2">
        <v>170</v>
      </c>
      <c r="S344" s="3">
        <v>3570</v>
      </c>
      <c r="T344" s="2" t="s">
        <v>29</v>
      </c>
      <c r="U344" s="3">
        <v>0</v>
      </c>
      <c r="V344" s="2" t="s">
        <v>29</v>
      </c>
      <c r="W344" s="3">
        <v>0</v>
      </c>
      <c r="X344" s="2" t="s">
        <v>29</v>
      </c>
      <c r="Y344" s="3">
        <v>0</v>
      </c>
      <c r="Z344" s="1" t="s">
        <v>31</v>
      </c>
      <c r="AA344" s="1" t="b">
        <v>0</v>
      </c>
    </row>
    <row r="345" spans="1:27" outlineLevel="2" x14ac:dyDescent="0.25">
      <c r="A345" s="1" t="b">
        <v>0</v>
      </c>
      <c r="B345" s="1" t="s">
        <v>3463</v>
      </c>
      <c r="C345" s="2">
        <v>1</v>
      </c>
      <c r="D345" s="1" t="s">
        <v>27</v>
      </c>
      <c r="E345" s="2">
        <v>343</v>
      </c>
      <c r="F345" s="1" t="s">
        <v>353</v>
      </c>
      <c r="G345" s="1" t="s">
        <v>354</v>
      </c>
      <c r="H345" s="1" t="s">
        <v>354</v>
      </c>
      <c r="I345" s="2" t="s">
        <v>29</v>
      </c>
      <c r="J345" s="3">
        <v>53</v>
      </c>
      <c r="K345" s="3">
        <v>63</v>
      </c>
      <c r="L345" s="3">
        <v>3339</v>
      </c>
      <c r="M345" s="1" t="s">
        <v>29</v>
      </c>
      <c r="N345" s="1" t="s">
        <v>40</v>
      </c>
      <c r="O345" s="3">
        <v>0</v>
      </c>
      <c r="P345" s="4" t="s">
        <v>3454</v>
      </c>
      <c r="Q345" s="1" t="b">
        <v>0</v>
      </c>
      <c r="R345" s="2">
        <v>63</v>
      </c>
      <c r="S345" s="3">
        <v>3339</v>
      </c>
      <c r="T345" s="2" t="s">
        <v>29</v>
      </c>
      <c r="U345" s="3">
        <v>0</v>
      </c>
      <c r="V345" s="2" t="s">
        <v>29</v>
      </c>
      <c r="W345" s="3">
        <v>0</v>
      </c>
      <c r="X345" s="2" t="s">
        <v>29</v>
      </c>
      <c r="Y345" s="3">
        <v>0</v>
      </c>
      <c r="Z345" s="1" t="s">
        <v>31</v>
      </c>
      <c r="AA345" s="1" t="b">
        <v>0</v>
      </c>
    </row>
    <row r="346" spans="1:27" outlineLevel="2" x14ac:dyDescent="0.25">
      <c r="A346" s="1" t="b">
        <v>0</v>
      </c>
      <c r="B346" s="1" t="s">
        <v>3464</v>
      </c>
      <c r="C346" s="2">
        <v>1</v>
      </c>
      <c r="D346" s="1" t="s">
        <v>27</v>
      </c>
      <c r="E346" s="2">
        <v>367</v>
      </c>
      <c r="F346" s="1" t="s">
        <v>355</v>
      </c>
      <c r="G346" s="1" t="s">
        <v>355</v>
      </c>
      <c r="H346" s="1" t="s">
        <v>29</v>
      </c>
      <c r="I346" s="2" t="s">
        <v>29</v>
      </c>
      <c r="J346" s="3">
        <v>85</v>
      </c>
      <c r="K346" s="3">
        <v>1</v>
      </c>
      <c r="L346" s="3">
        <v>85</v>
      </c>
      <c r="M346" s="1" t="s">
        <v>29</v>
      </c>
      <c r="N346" s="1" t="s">
        <v>30</v>
      </c>
      <c r="O346" s="3">
        <v>0</v>
      </c>
      <c r="P346" s="4" t="s">
        <v>3454</v>
      </c>
      <c r="Q346" s="1" t="b">
        <v>0</v>
      </c>
      <c r="R346" s="2">
        <v>1</v>
      </c>
      <c r="S346" s="3">
        <v>85</v>
      </c>
      <c r="T346" s="2" t="s">
        <v>29</v>
      </c>
      <c r="U346" s="3">
        <v>0</v>
      </c>
      <c r="V346" s="2" t="s">
        <v>29</v>
      </c>
      <c r="W346" s="3">
        <v>0</v>
      </c>
      <c r="X346" s="2" t="s">
        <v>29</v>
      </c>
      <c r="Y346" s="3">
        <v>0</v>
      </c>
      <c r="Z346" s="1" t="s">
        <v>31</v>
      </c>
      <c r="AA346" s="1" t="b">
        <v>0</v>
      </c>
    </row>
    <row r="347" spans="1:27" outlineLevel="2" x14ac:dyDescent="0.25">
      <c r="A347" s="1" t="b">
        <v>0</v>
      </c>
      <c r="B347" s="1" t="s">
        <v>3465</v>
      </c>
      <c r="C347" s="2">
        <v>1</v>
      </c>
      <c r="D347" s="1" t="s">
        <v>27</v>
      </c>
      <c r="E347" s="2">
        <v>374</v>
      </c>
      <c r="F347" s="1" t="s">
        <v>356</v>
      </c>
      <c r="G347" s="1" t="s">
        <v>357</v>
      </c>
      <c r="H347" s="1" t="s">
        <v>357</v>
      </c>
      <c r="I347" s="2" t="s">
        <v>29</v>
      </c>
      <c r="J347" s="3">
        <v>70</v>
      </c>
      <c r="K347" s="3">
        <v>200</v>
      </c>
      <c r="L347" s="3">
        <v>14000</v>
      </c>
      <c r="M347" s="1" t="s">
        <v>29</v>
      </c>
      <c r="N347" s="1" t="s">
        <v>30</v>
      </c>
      <c r="O347" s="3">
        <v>0</v>
      </c>
      <c r="P347" s="4" t="s">
        <v>3454</v>
      </c>
      <c r="Q347" s="1" t="b">
        <v>0</v>
      </c>
      <c r="R347" s="2">
        <v>200</v>
      </c>
      <c r="S347" s="3">
        <v>14000</v>
      </c>
      <c r="T347" s="2" t="s">
        <v>29</v>
      </c>
      <c r="U347" s="3">
        <v>0</v>
      </c>
      <c r="V347" s="2" t="s">
        <v>29</v>
      </c>
      <c r="W347" s="3">
        <v>0</v>
      </c>
      <c r="X347" s="2" t="s">
        <v>29</v>
      </c>
      <c r="Y347" s="3">
        <v>0</v>
      </c>
      <c r="Z347" s="1" t="s">
        <v>31</v>
      </c>
      <c r="AA347" s="1" t="b">
        <v>0</v>
      </c>
    </row>
    <row r="348" spans="1:27" outlineLevel="2" x14ac:dyDescent="0.25">
      <c r="A348" s="1" t="b">
        <v>0</v>
      </c>
      <c r="B348" s="1" t="s">
        <v>3466</v>
      </c>
      <c r="C348" s="2">
        <v>1</v>
      </c>
      <c r="D348" s="1" t="s">
        <v>27</v>
      </c>
      <c r="E348" s="2">
        <v>379</v>
      </c>
      <c r="F348" s="1" t="s">
        <v>358</v>
      </c>
      <c r="G348" s="1" t="s">
        <v>359</v>
      </c>
      <c r="H348" s="1" t="s">
        <v>360</v>
      </c>
      <c r="I348" s="2">
        <v>1</v>
      </c>
      <c r="J348" s="3">
        <v>820</v>
      </c>
      <c r="K348" s="3">
        <v>10</v>
      </c>
      <c r="L348" s="3">
        <v>8200</v>
      </c>
      <c r="M348" s="1" t="s">
        <v>29</v>
      </c>
      <c r="N348" s="1" t="s">
        <v>40</v>
      </c>
      <c r="O348" s="3">
        <v>0</v>
      </c>
      <c r="P348" s="4" t="s">
        <v>3454</v>
      </c>
      <c r="Q348" s="1" t="b">
        <v>0</v>
      </c>
      <c r="R348" s="2">
        <v>10</v>
      </c>
      <c r="S348" s="3">
        <v>8200</v>
      </c>
      <c r="T348" s="2" t="s">
        <v>29</v>
      </c>
      <c r="U348" s="3">
        <v>0</v>
      </c>
      <c r="V348" s="2" t="s">
        <v>29</v>
      </c>
      <c r="W348" s="3">
        <v>0</v>
      </c>
      <c r="X348" s="2" t="s">
        <v>29</v>
      </c>
      <c r="Y348" s="3">
        <v>0</v>
      </c>
      <c r="Z348" s="1" t="s">
        <v>31</v>
      </c>
      <c r="AA348" s="1" t="b">
        <v>0</v>
      </c>
    </row>
    <row r="349" spans="1:27" outlineLevel="2" x14ac:dyDescent="0.25">
      <c r="A349" s="1" t="b">
        <v>0</v>
      </c>
      <c r="B349" s="1" t="s">
        <v>3467</v>
      </c>
      <c r="C349" s="2">
        <v>1</v>
      </c>
      <c r="D349" s="1" t="s">
        <v>27</v>
      </c>
      <c r="E349" s="2">
        <v>383</v>
      </c>
      <c r="F349" s="1" t="s">
        <v>361</v>
      </c>
      <c r="G349" s="1" t="s">
        <v>362</v>
      </c>
      <c r="H349" s="1" t="s">
        <v>29</v>
      </c>
      <c r="I349" s="2" t="s">
        <v>29</v>
      </c>
      <c r="J349" s="3">
        <v>25</v>
      </c>
      <c r="K349" s="3">
        <v>70</v>
      </c>
      <c r="L349" s="3">
        <v>1750</v>
      </c>
      <c r="M349" s="1" t="s">
        <v>29</v>
      </c>
      <c r="N349" s="1" t="s">
        <v>30</v>
      </c>
      <c r="O349" s="3">
        <v>0</v>
      </c>
      <c r="P349" s="4" t="s">
        <v>3454</v>
      </c>
      <c r="Q349" s="1" t="b">
        <v>0</v>
      </c>
      <c r="R349" s="2">
        <v>70</v>
      </c>
      <c r="S349" s="3">
        <v>1750</v>
      </c>
      <c r="T349" s="2" t="s">
        <v>29</v>
      </c>
      <c r="U349" s="3">
        <v>0</v>
      </c>
      <c r="V349" s="2" t="s">
        <v>29</v>
      </c>
      <c r="W349" s="3">
        <v>0</v>
      </c>
      <c r="X349" s="2" t="s">
        <v>29</v>
      </c>
      <c r="Y349" s="3">
        <v>0</v>
      </c>
      <c r="Z349" s="1" t="s">
        <v>31</v>
      </c>
      <c r="AA349" s="1" t="b">
        <v>0</v>
      </c>
    </row>
    <row r="350" spans="1:27" outlineLevel="2" x14ac:dyDescent="0.25">
      <c r="A350" s="1" t="b">
        <v>0</v>
      </c>
      <c r="B350" s="1" t="s">
        <v>3468</v>
      </c>
      <c r="C350" s="2">
        <v>1</v>
      </c>
      <c r="D350" s="1" t="s">
        <v>27</v>
      </c>
      <c r="E350" s="2">
        <v>387</v>
      </c>
      <c r="F350" s="1" t="s">
        <v>363</v>
      </c>
      <c r="G350" s="1" t="s">
        <v>364</v>
      </c>
      <c r="H350" s="1" t="s">
        <v>364</v>
      </c>
      <c r="I350" s="2" t="s">
        <v>29</v>
      </c>
      <c r="J350" s="3">
        <v>236</v>
      </c>
      <c r="K350" s="3">
        <v>53</v>
      </c>
      <c r="L350" s="3">
        <v>12508</v>
      </c>
      <c r="M350" s="1" t="s">
        <v>29</v>
      </c>
      <c r="N350" s="1" t="s">
        <v>40</v>
      </c>
      <c r="O350" s="3">
        <v>0</v>
      </c>
      <c r="P350" s="4" t="s">
        <v>3454</v>
      </c>
      <c r="Q350" s="1" t="b">
        <v>0</v>
      </c>
      <c r="R350" s="2">
        <v>53</v>
      </c>
      <c r="S350" s="3">
        <v>12508</v>
      </c>
      <c r="T350" s="2" t="s">
        <v>29</v>
      </c>
      <c r="U350" s="3">
        <v>0</v>
      </c>
      <c r="V350" s="2" t="s">
        <v>29</v>
      </c>
      <c r="W350" s="3">
        <v>0</v>
      </c>
      <c r="X350" s="2" t="s">
        <v>29</v>
      </c>
      <c r="Y350" s="3">
        <v>0</v>
      </c>
      <c r="Z350" s="1" t="s">
        <v>31</v>
      </c>
      <c r="AA350" s="1" t="b">
        <v>0</v>
      </c>
    </row>
    <row r="351" spans="1:27" outlineLevel="2" x14ac:dyDescent="0.25">
      <c r="A351" s="1" t="b">
        <v>0</v>
      </c>
      <c r="B351" s="1" t="s">
        <v>3469</v>
      </c>
      <c r="C351" s="2">
        <v>1</v>
      </c>
      <c r="D351" s="1" t="s">
        <v>27</v>
      </c>
      <c r="E351" s="2">
        <v>400</v>
      </c>
      <c r="F351" s="1" t="s">
        <v>365</v>
      </c>
      <c r="G351" s="1" t="s">
        <v>366</v>
      </c>
      <c r="H351" s="1" t="s">
        <v>366</v>
      </c>
      <c r="I351" s="2" t="s">
        <v>29</v>
      </c>
      <c r="J351" s="3">
        <v>48</v>
      </c>
      <c r="K351" s="3">
        <v>128</v>
      </c>
      <c r="L351" s="3">
        <v>6144</v>
      </c>
      <c r="M351" s="1" t="s">
        <v>29</v>
      </c>
      <c r="N351" s="1" t="s">
        <v>40</v>
      </c>
      <c r="O351" s="3">
        <v>0</v>
      </c>
      <c r="P351" s="4" t="s">
        <v>3454</v>
      </c>
      <c r="Q351" s="1" t="b">
        <v>0</v>
      </c>
      <c r="R351" s="2">
        <v>128</v>
      </c>
      <c r="S351" s="3">
        <v>6144</v>
      </c>
      <c r="T351" s="2" t="s">
        <v>29</v>
      </c>
      <c r="U351" s="3">
        <v>0</v>
      </c>
      <c r="V351" s="2" t="s">
        <v>29</v>
      </c>
      <c r="W351" s="3">
        <v>0</v>
      </c>
      <c r="X351" s="2" t="s">
        <v>29</v>
      </c>
      <c r="Y351" s="3">
        <v>0</v>
      </c>
      <c r="Z351" s="1" t="s">
        <v>31</v>
      </c>
      <c r="AA351" s="1" t="b">
        <v>0</v>
      </c>
    </row>
    <row r="352" spans="1:27" outlineLevel="2" x14ac:dyDescent="0.25">
      <c r="A352" s="1" t="b">
        <v>0</v>
      </c>
      <c r="B352" s="1" t="s">
        <v>3470</v>
      </c>
      <c r="C352" s="2">
        <v>1</v>
      </c>
      <c r="D352" s="1" t="s">
        <v>27</v>
      </c>
      <c r="E352" s="2">
        <v>437</v>
      </c>
      <c r="F352" s="1" t="s">
        <v>367</v>
      </c>
      <c r="G352" s="1" t="s">
        <v>368</v>
      </c>
      <c r="H352" s="1" t="s">
        <v>29</v>
      </c>
      <c r="I352" s="2" t="s">
        <v>29</v>
      </c>
      <c r="J352" s="3">
        <v>450</v>
      </c>
      <c r="K352" s="3">
        <v>12</v>
      </c>
      <c r="L352" s="3">
        <v>5400</v>
      </c>
      <c r="M352" s="1" t="s">
        <v>29</v>
      </c>
      <c r="N352" s="1" t="s">
        <v>40</v>
      </c>
      <c r="O352" s="3">
        <v>0</v>
      </c>
      <c r="P352" s="4" t="s">
        <v>3454</v>
      </c>
      <c r="Q352" s="1" t="b">
        <v>0</v>
      </c>
      <c r="R352" s="2">
        <v>12</v>
      </c>
      <c r="S352" s="3">
        <v>5400</v>
      </c>
      <c r="T352" s="2" t="s">
        <v>29</v>
      </c>
      <c r="U352" s="3">
        <v>0</v>
      </c>
      <c r="V352" s="2" t="s">
        <v>29</v>
      </c>
      <c r="W352" s="3">
        <v>0</v>
      </c>
      <c r="X352" s="2" t="s">
        <v>29</v>
      </c>
      <c r="Y352" s="3">
        <v>0</v>
      </c>
      <c r="Z352" s="1" t="s">
        <v>31</v>
      </c>
      <c r="AA352" s="1" t="b">
        <v>0</v>
      </c>
    </row>
    <row r="353" spans="1:27" outlineLevel="2" x14ac:dyDescent="0.25">
      <c r="A353" s="1" t="b">
        <v>0</v>
      </c>
      <c r="B353" s="1" t="s">
        <v>3471</v>
      </c>
      <c r="C353" s="2">
        <v>1</v>
      </c>
      <c r="D353" s="1" t="s">
        <v>27</v>
      </c>
      <c r="E353" s="2">
        <v>441</v>
      </c>
      <c r="F353" s="1" t="s">
        <v>369</v>
      </c>
      <c r="G353" s="1" t="s">
        <v>370</v>
      </c>
      <c r="H353" s="1" t="s">
        <v>29</v>
      </c>
      <c r="I353" s="2" t="s">
        <v>29</v>
      </c>
      <c r="J353" s="3">
        <v>53</v>
      </c>
      <c r="K353" s="3">
        <v>16</v>
      </c>
      <c r="L353" s="3">
        <v>848</v>
      </c>
      <c r="M353" s="1" t="s">
        <v>29</v>
      </c>
      <c r="N353" s="1" t="s">
        <v>40</v>
      </c>
      <c r="O353" s="3">
        <v>0</v>
      </c>
      <c r="P353" s="4" t="s">
        <v>3454</v>
      </c>
      <c r="Q353" s="1" t="b">
        <v>0</v>
      </c>
      <c r="R353" s="2">
        <v>16</v>
      </c>
      <c r="S353" s="3">
        <v>848</v>
      </c>
      <c r="T353" s="2" t="s">
        <v>29</v>
      </c>
      <c r="U353" s="3">
        <v>0</v>
      </c>
      <c r="V353" s="2" t="s">
        <v>29</v>
      </c>
      <c r="W353" s="3">
        <v>0</v>
      </c>
      <c r="X353" s="2" t="s">
        <v>29</v>
      </c>
      <c r="Y353" s="3">
        <v>0</v>
      </c>
      <c r="Z353" s="1" t="s">
        <v>31</v>
      </c>
      <c r="AA353" s="1" t="b">
        <v>0</v>
      </c>
    </row>
    <row r="354" spans="1:27" outlineLevel="1" x14ac:dyDescent="0.25">
      <c r="A354" s="1" t="b">
        <v>0</v>
      </c>
      <c r="B354" s="1" t="s">
        <v>3472</v>
      </c>
      <c r="C354" s="2">
        <v>1</v>
      </c>
      <c r="D354" s="1" t="s">
        <v>27</v>
      </c>
      <c r="E354" s="2">
        <v>444</v>
      </c>
      <c r="F354" s="1" t="s">
        <v>371</v>
      </c>
      <c r="G354" s="1" t="s">
        <v>371</v>
      </c>
      <c r="H354" s="1" t="s">
        <v>371</v>
      </c>
      <c r="I354" s="2" t="s">
        <v>29</v>
      </c>
      <c r="J354" s="3">
        <v>29</v>
      </c>
      <c r="K354" s="3">
        <v>74</v>
      </c>
      <c r="L354" s="3">
        <v>2146</v>
      </c>
      <c r="M354" s="1" t="s">
        <v>29</v>
      </c>
      <c r="N354" s="1" t="s">
        <v>40</v>
      </c>
      <c r="O354" s="3">
        <v>0</v>
      </c>
      <c r="P354" s="4" t="s">
        <v>3454</v>
      </c>
      <c r="Q354" s="1" t="b">
        <v>0</v>
      </c>
      <c r="R354" s="2">
        <v>74</v>
      </c>
      <c r="S354" s="3">
        <v>2146</v>
      </c>
      <c r="T354" s="2" t="s">
        <v>29</v>
      </c>
      <c r="U354" s="3">
        <v>0</v>
      </c>
      <c r="V354" s="2" t="s">
        <v>29</v>
      </c>
      <c r="W354" s="3">
        <v>0</v>
      </c>
      <c r="X354" s="2" t="s">
        <v>29</v>
      </c>
      <c r="Y354" s="3">
        <v>0</v>
      </c>
      <c r="Z354" s="1" t="s">
        <v>31</v>
      </c>
      <c r="AA354" s="1" t="b">
        <v>0</v>
      </c>
    </row>
    <row r="355" spans="1:27" outlineLevel="2" x14ac:dyDescent="0.25">
      <c r="A355" s="1" t="b">
        <v>0</v>
      </c>
      <c r="B355" s="1" t="s">
        <v>3473</v>
      </c>
      <c r="C355" s="2">
        <v>1</v>
      </c>
      <c r="D355" s="1" t="s">
        <v>27</v>
      </c>
      <c r="E355" s="2">
        <v>447</v>
      </c>
      <c r="F355" s="1" t="s">
        <v>372</v>
      </c>
      <c r="G355" s="1" t="s">
        <v>373</v>
      </c>
      <c r="H355" s="1" t="s">
        <v>29</v>
      </c>
      <c r="I355" s="2" t="s">
        <v>29</v>
      </c>
      <c r="J355" s="3">
        <v>512</v>
      </c>
      <c r="K355" s="3">
        <v>14</v>
      </c>
      <c r="L355" s="3">
        <v>7168</v>
      </c>
      <c r="M355" s="1" t="s">
        <v>29</v>
      </c>
      <c r="N355" s="1" t="s">
        <v>40</v>
      </c>
      <c r="O355" s="3">
        <v>0</v>
      </c>
      <c r="P355" s="4" t="s">
        <v>3454</v>
      </c>
      <c r="Q355" s="1" t="b">
        <v>0</v>
      </c>
      <c r="R355" s="2">
        <v>14</v>
      </c>
      <c r="S355" s="3">
        <v>7168</v>
      </c>
      <c r="T355" s="2" t="s">
        <v>29</v>
      </c>
      <c r="U355" s="3">
        <v>0</v>
      </c>
      <c r="V355" s="2" t="s">
        <v>29</v>
      </c>
      <c r="W355" s="3">
        <v>0</v>
      </c>
      <c r="X355" s="2" t="s">
        <v>29</v>
      </c>
      <c r="Y355" s="3">
        <v>0</v>
      </c>
      <c r="Z355" s="1" t="s">
        <v>31</v>
      </c>
      <c r="AA355" s="1" t="b">
        <v>0</v>
      </c>
    </row>
    <row r="356" spans="1:27" outlineLevel="2" x14ac:dyDescent="0.25">
      <c r="A356" s="1" t="b">
        <v>0</v>
      </c>
      <c r="B356" s="1" t="s">
        <v>3474</v>
      </c>
      <c r="C356" s="2">
        <v>1</v>
      </c>
      <c r="D356" s="1" t="s">
        <v>27</v>
      </c>
      <c r="E356" s="2">
        <v>466</v>
      </c>
      <c r="F356" s="1" t="s">
        <v>374</v>
      </c>
      <c r="G356" s="1" t="s">
        <v>375</v>
      </c>
      <c r="H356" s="1" t="s">
        <v>29</v>
      </c>
      <c r="I356" s="2" t="s">
        <v>29</v>
      </c>
      <c r="J356" s="3">
        <v>65</v>
      </c>
      <c r="K356" s="3">
        <v>11</v>
      </c>
      <c r="L356" s="3">
        <v>715</v>
      </c>
      <c r="M356" s="1" t="s">
        <v>29</v>
      </c>
      <c r="N356" s="1" t="s">
        <v>30</v>
      </c>
      <c r="O356" s="3">
        <v>0</v>
      </c>
      <c r="P356" s="4" t="s">
        <v>3454</v>
      </c>
      <c r="Q356" s="1" t="b">
        <v>0</v>
      </c>
      <c r="R356" s="2">
        <v>11</v>
      </c>
      <c r="S356" s="3">
        <v>715</v>
      </c>
      <c r="T356" s="2" t="s">
        <v>29</v>
      </c>
      <c r="U356" s="3">
        <v>0</v>
      </c>
      <c r="V356" s="2" t="s">
        <v>29</v>
      </c>
      <c r="W356" s="3">
        <v>0</v>
      </c>
      <c r="X356" s="2" t="s">
        <v>29</v>
      </c>
      <c r="Y356" s="3">
        <v>0</v>
      </c>
      <c r="Z356" s="1" t="s">
        <v>31</v>
      </c>
      <c r="AA356" s="1" t="b">
        <v>0</v>
      </c>
    </row>
    <row r="357" spans="1:27" outlineLevel="2" x14ac:dyDescent="0.25">
      <c r="A357" s="1" t="b">
        <v>0</v>
      </c>
      <c r="B357" s="1" t="s">
        <v>3475</v>
      </c>
      <c r="C357" s="2">
        <v>1</v>
      </c>
      <c r="D357" s="1" t="s">
        <v>27</v>
      </c>
      <c r="E357" s="2">
        <v>576</v>
      </c>
      <c r="F357" s="1" t="s">
        <v>376</v>
      </c>
      <c r="G357" s="1" t="s">
        <v>377</v>
      </c>
      <c r="H357" s="1" t="s">
        <v>377</v>
      </c>
      <c r="I357" s="2">
        <v>1</v>
      </c>
      <c r="J357" s="3">
        <v>69</v>
      </c>
      <c r="K357" s="3">
        <v>30</v>
      </c>
      <c r="L357" s="3">
        <v>2070</v>
      </c>
      <c r="M357" s="1" t="s">
        <v>29</v>
      </c>
      <c r="N357" s="1" t="s">
        <v>30</v>
      </c>
      <c r="O357" s="3">
        <v>0</v>
      </c>
      <c r="P357" s="4" t="s">
        <v>3454</v>
      </c>
      <c r="Q357" s="1" t="b">
        <v>0</v>
      </c>
      <c r="R357" s="2">
        <v>30</v>
      </c>
      <c r="S357" s="3">
        <v>2070</v>
      </c>
      <c r="T357" s="2" t="s">
        <v>29</v>
      </c>
      <c r="U357" s="3">
        <v>0</v>
      </c>
      <c r="V357" s="2" t="s">
        <v>29</v>
      </c>
      <c r="W357" s="3">
        <v>0</v>
      </c>
      <c r="X357" s="2" t="s">
        <v>29</v>
      </c>
      <c r="Y357" s="3">
        <v>0</v>
      </c>
      <c r="Z357" s="1" t="s">
        <v>31</v>
      </c>
      <c r="AA357" s="1" t="b">
        <v>0</v>
      </c>
    </row>
    <row r="358" spans="1:27" outlineLevel="2" x14ac:dyDescent="0.25">
      <c r="A358" s="1" t="b">
        <v>0</v>
      </c>
      <c r="B358" s="1" t="s">
        <v>3476</v>
      </c>
      <c r="C358" s="2">
        <v>1</v>
      </c>
      <c r="D358" s="1" t="s">
        <v>27</v>
      </c>
      <c r="E358" s="2">
        <v>659</v>
      </c>
      <c r="F358" s="1" t="s">
        <v>3477</v>
      </c>
      <c r="G358" s="1" t="s">
        <v>3477</v>
      </c>
      <c r="H358" s="1" t="s">
        <v>3478</v>
      </c>
      <c r="I358" s="2">
        <v>1</v>
      </c>
      <c r="J358" s="3">
        <v>410</v>
      </c>
      <c r="K358" s="3">
        <v>1</v>
      </c>
      <c r="L358" s="3">
        <v>410</v>
      </c>
      <c r="M358" s="1" t="s">
        <v>29</v>
      </c>
      <c r="N358" s="1" t="s">
        <v>30</v>
      </c>
      <c r="O358" s="3">
        <v>0</v>
      </c>
      <c r="P358" s="4" t="s">
        <v>3454</v>
      </c>
      <c r="Q358" s="1" t="b">
        <v>0</v>
      </c>
      <c r="R358" s="2">
        <v>1</v>
      </c>
      <c r="S358" s="3">
        <v>410</v>
      </c>
      <c r="T358" s="2" t="s">
        <v>29</v>
      </c>
      <c r="U358" s="3">
        <v>0</v>
      </c>
      <c r="V358" s="2" t="s">
        <v>29</v>
      </c>
      <c r="W358" s="3">
        <v>0</v>
      </c>
      <c r="X358" s="2" t="s">
        <v>29</v>
      </c>
      <c r="Y358" s="3">
        <v>0</v>
      </c>
      <c r="Z358" s="1" t="s">
        <v>29</v>
      </c>
      <c r="AA358" s="1" t="b">
        <v>0</v>
      </c>
    </row>
    <row r="359" spans="1:27" outlineLevel="2" x14ac:dyDescent="0.25">
      <c r="A359" s="1" t="b">
        <v>0</v>
      </c>
      <c r="B359" s="1" t="s">
        <v>3479</v>
      </c>
      <c r="C359" s="2">
        <v>1</v>
      </c>
      <c r="D359" s="1" t="s">
        <v>27</v>
      </c>
      <c r="E359" s="2">
        <v>660</v>
      </c>
      <c r="F359" s="1" t="s">
        <v>3480</v>
      </c>
      <c r="G359" s="1" t="s">
        <v>3481</v>
      </c>
      <c r="H359" s="1" t="s">
        <v>3482</v>
      </c>
      <c r="I359" s="2">
        <v>1</v>
      </c>
      <c r="J359" s="3">
        <v>512</v>
      </c>
      <c r="K359" s="3">
        <v>3</v>
      </c>
      <c r="L359" s="3">
        <v>1536</v>
      </c>
      <c r="M359" s="1" t="s">
        <v>29</v>
      </c>
      <c r="N359" s="1" t="s">
        <v>40</v>
      </c>
      <c r="O359" s="3">
        <v>0</v>
      </c>
      <c r="P359" s="4" t="s">
        <v>3454</v>
      </c>
      <c r="Q359" s="1" t="b">
        <v>0</v>
      </c>
      <c r="R359" s="2">
        <v>3</v>
      </c>
      <c r="S359" s="3">
        <v>1536</v>
      </c>
      <c r="T359" s="2" t="s">
        <v>29</v>
      </c>
      <c r="U359" s="3">
        <v>0</v>
      </c>
      <c r="V359" s="2" t="s">
        <v>29</v>
      </c>
      <c r="W359" s="3">
        <v>0</v>
      </c>
      <c r="X359" s="2" t="s">
        <v>29</v>
      </c>
      <c r="Y359" s="3">
        <v>0</v>
      </c>
      <c r="Z359" s="1" t="s">
        <v>29</v>
      </c>
      <c r="AA359" s="1" t="b">
        <v>0</v>
      </c>
    </row>
    <row r="360" spans="1:27" outlineLevel="2" x14ac:dyDescent="0.25">
      <c r="L360" s="6">
        <f>SUBTOTAL(9,L336:L359)</f>
        <v>112543</v>
      </c>
    </row>
    <row r="361" spans="1:27" outlineLevel="2" x14ac:dyDescent="0.25">
      <c r="A361" s="5" t="s">
        <v>3483</v>
      </c>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1:27" outlineLevel="1" x14ac:dyDescent="0.25">
      <c r="A362" s="1" t="b">
        <v>0</v>
      </c>
      <c r="B362" s="1" t="s">
        <v>3484</v>
      </c>
      <c r="C362" s="2">
        <v>1</v>
      </c>
      <c r="D362" s="1" t="s">
        <v>27</v>
      </c>
      <c r="E362" s="2">
        <v>240</v>
      </c>
      <c r="F362" s="1" t="s">
        <v>150</v>
      </c>
      <c r="G362" s="1" t="s">
        <v>151</v>
      </c>
      <c r="H362" s="1" t="s">
        <v>151</v>
      </c>
      <c r="I362" s="2" t="s">
        <v>29</v>
      </c>
      <c r="J362" s="3">
        <v>28</v>
      </c>
      <c r="K362" s="3">
        <v>35</v>
      </c>
      <c r="L362" s="3">
        <v>980</v>
      </c>
      <c r="M362" s="1" t="s">
        <v>29</v>
      </c>
      <c r="N362" s="1" t="s">
        <v>40</v>
      </c>
      <c r="O362" s="3">
        <v>0</v>
      </c>
      <c r="P362" s="4" t="s">
        <v>3485</v>
      </c>
      <c r="Q362" s="1" t="b">
        <v>0</v>
      </c>
      <c r="R362" s="2">
        <v>35</v>
      </c>
      <c r="S362" s="3">
        <v>980</v>
      </c>
      <c r="T362" s="2" t="s">
        <v>29</v>
      </c>
      <c r="U362" s="3">
        <v>0</v>
      </c>
      <c r="V362" s="2" t="s">
        <v>29</v>
      </c>
      <c r="W362" s="3">
        <v>0</v>
      </c>
      <c r="X362" s="2" t="s">
        <v>29</v>
      </c>
      <c r="Y362" s="3">
        <v>0</v>
      </c>
      <c r="Z362" s="1" t="s">
        <v>31</v>
      </c>
      <c r="AA362" s="1" t="b">
        <v>0</v>
      </c>
    </row>
    <row r="363" spans="1:27" outlineLevel="2" x14ac:dyDescent="0.25">
      <c r="A363" s="1" t="b">
        <v>0</v>
      </c>
      <c r="B363" s="1" t="s">
        <v>3486</v>
      </c>
      <c r="C363" s="2">
        <v>1</v>
      </c>
      <c r="D363" s="1" t="s">
        <v>27</v>
      </c>
      <c r="E363" s="2">
        <v>251</v>
      </c>
      <c r="F363" s="1" t="s">
        <v>287</v>
      </c>
      <c r="G363" s="1" t="s">
        <v>288</v>
      </c>
      <c r="H363" s="1" t="s">
        <v>29</v>
      </c>
      <c r="I363" s="2" t="s">
        <v>29</v>
      </c>
      <c r="J363" s="3">
        <v>15</v>
      </c>
      <c r="K363" s="3">
        <v>14</v>
      </c>
      <c r="L363" s="3">
        <v>210</v>
      </c>
      <c r="M363" s="1" t="s">
        <v>29</v>
      </c>
      <c r="N363" s="1" t="s">
        <v>40</v>
      </c>
      <c r="O363" s="3">
        <v>0</v>
      </c>
      <c r="P363" s="4" t="s">
        <v>3485</v>
      </c>
      <c r="Q363" s="1" t="b">
        <v>0</v>
      </c>
      <c r="R363" s="2">
        <v>14</v>
      </c>
      <c r="S363" s="3">
        <v>210</v>
      </c>
      <c r="T363" s="2" t="s">
        <v>29</v>
      </c>
      <c r="U363" s="3">
        <v>0</v>
      </c>
      <c r="V363" s="2" t="s">
        <v>29</v>
      </c>
      <c r="W363" s="3">
        <v>0</v>
      </c>
      <c r="X363" s="2" t="s">
        <v>29</v>
      </c>
      <c r="Y363" s="3">
        <v>0</v>
      </c>
      <c r="Z363" s="1" t="s">
        <v>31</v>
      </c>
      <c r="AA363" s="1" t="b">
        <v>0</v>
      </c>
    </row>
    <row r="364" spans="1:27" outlineLevel="2" x14ac:dyDescent="0.25">
      <c r="A364" s="1" t="b">
        <v>0</v>
      </c>
      <c r="B364" s="1" t="s">
        <v>3487</v>
      </c>
      <c r="C364" s="2">
        <v>1</v>
      </c>
      <c r="D364" s="1" t="s">
        <v>27</v>
      </c>
      <c r="E364" s="2">
        <v>290</v>
      </c>
      <c r="F364" s="1" t="s">
        <v>289</v>
      </c>
      <c r="G364" s="1" t="s">
        <v>290</v>
      </c>
      <c r="H364" s="1" t="s">
        <v>290</v>
      </c>
      <c r="I364" s="2" t="s">
        <v>29</v>
      </c>
      <c r="J364" s="3">
        <v>23.7</v>
      </c>
      <c r="K364" s="3">
        <v>20</v>
      </c>
      <c r="L364" s="3">
        <v>474</v>
      </c>
      <c r="M364" s="1" t="s">
        <v>29</v>
      </c>
      <c r="N364" s="1" t="s">
        <v>40</v>
      </c>
      <c r="O364" s="3">
        <v>0</v>
      </c>
      <c r="P364" s="4" t="s">
        <v>3485</v>
      </c>
      <c r="Q364" s="1" t="b">
        <v>0</v>
      </c>
      <c r="R364" s="2">
        <v>20</v>
      </c>
      <c r="S364" s="3">
        <v>474</v>
      </c>
      <c r="T364" s="2" t="s">
        <v>29</v>
      </c>
      <c r="U364" s="3">
        <v>0</v>
      </c>
      <c r="V364" s="2" t="s">
        <v>29</v>
      </c>
      <c r="W364" s="3">
        <v>0</v>
      </c>
      <c r="X364" s="2" t="s">
        <v>29</v>
      </c>
      <c r="Y364" s="3">
        <v>0</v>
      </c>
      <c r="Z364" s="1" t="s">
        <v>31</v>
      </c>
      <c r="AA364" s="1" t="b">
        <v>0</v>
      </c>
    </row>
    <row r="365" spans="1:27" outlineLevel="2" x14ac:dyDescent="0.25">
      <c r="A365" s="1" t="b">
        <v>0</v>
      </c>
      <c r="B365" s="1" t="s">
        <v>3488</v>
      </c>
      <c r="C365" s="2">
        <v>1</v>
      </c>
      <c r="D365" s="1" t="s">
        <v>27</v>
      </c>
      <c r="E365" s="2">
        <v>291</v>
      </c>
      <c r="F365" s="1" t="s">
        <v>291</v>
      </c>
      <c r="G365" s="1" t="s">
        <v>292</v>
      </c>
      <c r="H365" s="1" t="s">
        <v>29</v>
      </c>
      <c r="I365" s="2" t="s">
        <v>29</v>
      </c>
      <c r="J365" s="3">
        <v>22.5</v>
      </c>
      <c r="K365" s="3">
        <v>2</v>
      </c>
      <c r="L365" s="3">
        <v>45</v>
      </c>
      <c r="M365" s="1" t="s">
        <v>29</v>
      </c>
      <c r="N365" s="1" t="s">
        <v>30</v>
      </c>
      <c r="O365" s="3">
        <v>0</v>
      </c>
      <c r="P365" s="4" t="s">
        <v>3485</v>
      </c>
      <c r="Q365" s="1" t="b">
        <v>0</v>
      </c>
      <c r="R365" s="2">
        <v>2</v>
      </c>
      <c r="S365" s="3">
        <v>45</v>
      </c>
      <c r="T365" s="2" t="s">
        <v>29</v>
      </c>
      <c r="U365" s="3">
        <v>0</v>
      </c>
      <c r="V365" s="2" t="s">
        <v>29</v>
      </c>
      <c r="W365" s="3">
        <v>0</v>
      </c>
      <c r="X365" s="2" t="s">
        <v>29</v>
      </c>
      <c r="Y365" s="3">
        <v>0</v>
      </c>
      <c r="Z365" s="1" t="s">
        <v>31</v>
      </c>
      <c r="AA365" s="1" t="b">
        <v>0</v>
      </c>
    </row>
    <row r="366" spans="1:27" outlineLevel="2" x14ac:dyDescent="0.25">
      <c r="A366" s="1" t="b">
        <v>0</v>
      </c>
      <c r="B366" s="1" t="s">
        <v>3489</v>
      </c>
      <c r="C366" s="2">
        <v>1</v>
      </c>
      <c r="D366" s="1" t="s">
        <v>27</v>
      </c>
      <c r="E366" s="2">
        <v>321</v>
      </c>
      <c r="F366" s="1" t="s">
        <v>293</v>
      </c>
      <c r="G366" s="1" t="s">
        <v>294</v>
      </c>
      <c r="H366" s="1" t="s">
        <v>294</v>
      </c>
      <c r="I366" s="2" t="s">
        <v>29</v>
      </c>
      <c r="J366" s="3">
        <v>270</v>
      </c>
      <c r="K366" s="3">
        <v>46</v>
      </c>
      <c r="L366" s="3">
        <v>12420</v>
      </c>
      <c r="M366" s="1" t="s">
        <v>29</v>
      </c>
      <c r="N366" s="1" t="s">
        <v>30</v>
      </c>
      <c r="O366" s="3">
        <v>0</v>
      </c>
      <c r="P366" s="4" t="s">
        <v>3485</v>
      </c>
      <c r="Q366" s="1" t="b">
        <v>0</v>
      </c>
      <c r="R366" s="2">
        <v>46</v>
      </c>
      <c r="S366" s="3">
        <v>12420</v>
      </c>
      <c r="T366" s="2" t="s">
        <v>29</v>
      </c>
      <c r="U366" s="3">
        <v>0</v>
      </c>
      <c r="V366" s="2" t="s">
        <v>29</v>
      </c>
      <c r="W366" s="3">
        <v>0</v>
      </c>
      <c r="X366" s="2" t="s">
        <v>29</v>
      </c>
      <c r="Y366" s="3">
        <v>0</v>
      </c>
      <c r="Z366" s="1" t="s">
        <v>31</v>
      </c>
      <c r="AA366" s="1" t="b">
        <v>0</v>
      </c>
    </row>
    <row r="367" spans="1:27" outlineLevel="2" x14ac:dyDescent="0.25">
      <c r="A367" s="1" t="b">
        <v>0</v>
      </c>
      <c r="B367" s="1" t="s">
        <v>3490</v>
      </c>
      <c r="C367" s="2">
        <v>1</v>
      </c>
      <c r="D367" s="1" t="s">
        <v>27</v>
      </c>
      <c r="E367" s="2">
        <v>371</v>
      </c>
      <c r="F367" s="1" t="s">
        <v>295</v>
      </c>
      <c r="G367" s="1" t="s">
        <v>296</v>
      </c>
      <c r="H367" s="1" t="s">
        <v>296</v>
      </c>
      <c r="I367" s="2" t="s">
        <v>29</v>
      </c>
      <c r="J367" s="3">
        <v>12</v>
      </c>
      <c r="K367" s="3">
        <v>80</v>
      </c>
      <c r="L367" s="3">
        <v>960</v>
      </c>
      <c r="M367" s="1" t="s">
        <v>29</v>
      </c>
      <c r="N367" s="1" t="s">
        <v>40</v>
      </c>
      <c r="O367" s="3">
        <v>0</v>
      </c>
      <c r="P367" s="4" t="s">
        <v>3485</v>
      </c>
      <c r="Q367" s="1" t="b">
        <v>0</v>
      </c>
      <c r="R367" s="2">
        <v>80</v>
      </c>
      <c r="S367" s="3">
        <v>960</v>
      </c>
      <c r="T367" s="2" t="s">
        <v>29</v>
      </c>
      <c r="U367" s="3">
        <v>0</v>
      </c>
      <c r="V367" s="2" t="s">
        <v>29</v>
      </c>
      <c r="W367" s="3">
        <v>0</v>
      </c>
      <c r="X367" s="2" t="s">
        <v>29</v>
      </c>
      <c r="Y367" s="3">
        <v>0</v>
      </c>
      <c r="Z367" s="1" t="s">
        <v>31</v>
      </c>
      <c r="AA367" s="1" t="b">
        <v>0</v>
      </c>
    </row>
    <row r="368" spans="1:27" outlineLevel="2" x14ac:dyDescent="0.25">
      <c r="A368" s="1" t="b">
        <v>0</v>
      </c>
      <c r="B368" s="1" t="s">
        <v>3491</v>
      </c>
      <c r="C368" s="2">
        <v>1</v>
      </c>
      <c r="D368" s="1" t="s">
        <v>27</v>
      </c>
      <c r="E368" s="2">
        <v>571</v>
      </c>
      <c r="F368" s="1" t="s">
        <v>297</v>
      </c>
      <c r="G368" s="1" t="s">
        <v>298</v>
      </c>
      <c r="H368" s="1" t="s">
        <v>299</v>
      </c>
      <c r="I368" s="2">
        <v>1</v>
      </c>
      <c r="J368" s="3">
        <v>8</v>
      </c>
      <c r="K368" s="3">
        <v>5</v>
      </c>
      <c r="L368" s="3">
        <v>40</v>
      </c>
      <c r="M368" s="1" t="s">
        <v>29</v>
      </c>
      <c r="N368" s="1" t="s">
        <v>40</v>
      </c>
      <c r="O368" s="3">
        <v>0</v>
      </c>
      <c r="P368" s="4" t="s">
        <v>3485</v>
      </c>
      <c r="Q368" s="1" t="b">
        <v>0</v>
      </c>
      <c r="R368" s="2">
        <v>5</v>
      </c>
      <c r="S368" s="3">
        <v>40</v>
      </c>
      <c r="T368" s="2" t="s">
        <v>29</v>
      </c>
      <c r="U368" s="3">
        <v>0</v>
      </c>
      <c r="V368" s="2" t="s">
        <v>29</v>
      </c>
      <c r="W368" s="3">
        <v>0</v>
      </c>
      <c r="X368" s="2" t="s">
        <v>29</v>
      </c>
      <c r="Y368" s="3">
        <v>0</v>
      </c>
      <c r="Z368" s="1" t="s">
        <v>31</v>
      </c>
      <c r="AA368" s="1" t="b">
        <v>0</v>
      </c>
    </row>
    <row r="369" spans="1:27" outlineLevel="2" x14ac:dyDescent="0.25">
      <c r="A369" s="1" t="b">
        <v>0</v>
      </c>
      <c r="B369" s="1" t="s">
        <v>3492</v>
      </c>
      <c r="C369" s="2">
        <v>1</v>
      </c>
      <c r="D369" s="1" t="s">
        <v>27</v>
      </c>
      <c r="E369" s="2">
        <v>582</v>
      </c>
      <c r="F369" s="1" t="s">
        <v>300</v>
      </c>
      <c r="G369" s="1" t="s">
        <v>301</v>
      </c>
      <c r="H369" s="1" t="s">
        <v>302</v>
      </c>
      <c r="I369" s="2">
        <v>1</v>
      </c>
      <c r="J369" s="3">
        <v>43</v>
      </c>
      <c r="K369" s="3">
        <v>1</v>
      </c>
      <c r="L369" s="3">
        <v>43</v>
      </c>
      <c r="M369" s="1" t="s">
        <v>29</v>
      </c>
      <c r="N369" s="1" t="s">
        <v>40</v>
      </c>
      <c r="O369" s="3">
        <v>0</v>
      </c>
      <c r="P369" s="4" t="s">
        <v>3485</v>
      </c>
      <c r="Q369" s="1" t="b">
        <v>0</v>
      </c>
      <c r="R369" s="2">
        <v>1</v>
      </c>
      <c r="S369" s="3">
        <v>43</v>
      </c>
      <c r="T369" s="2" t="s">
        <v>29</v>
      </c>
      <c r="U369" s="3">
        <v>0</v>
      </c>
      <c r="V369" s="2" t="s">
        <v>29</v>
      </c>
      <c r="W369" s="3">
        <v>0</v>
      </c>
      <c r="X369" s="2" t="s">
        <v>29</v>
      </c>
      <c r="Y369" s="3">
        <v>0</v>
      </c>
      <c r="Z369" s="1" t="s">
        <v>31</v>
      </c>
      <c r="AA369" s="1" t="b">
        <v>0</v>
      </c>
    </row>
    <row r="370" spans="1:27" outlineLevel="2" x14ac:dyDescent="0.25">
      <c r="A370" s="1" t="b">
        <v>0</v>
      </c>
      <c r="B370" s="1" t="s">
        <v>3493</v>
      </c>
      <c r="C370" s="2">
        <v>1</v>
      </c>
      <c r="D370" s="1" t="s">
        <v>27</v>
      </c>
      <c r="E370" s="2">
        <v>631</v>
      </c>
      <c r="F370" s="1" t="s">
        <v>303</v>
      </c>
      <c r="G370" s="1" t="s">
        <v>304</v>
      </c>
      <c r="H370" s="1" t="s">
        <v>305</v>
      </c>
      <c r="I370" s="2">
        <v>1</v>
      </c>
      <c r="J370" s="3">
        <v>26</v>
      </c>
      <c r="K370" s="3">
        <v>2</v>
      </c>
      <c r="L370" s="3">
        <v>52</v>
      </c>
      <c r="M370" s="1" t="s">
        <v>29</v>
      </c>
      <c r="N370" s="1" t="s">
        <v>29</v>
      </c>
      <c r="O370" s="3">
        <v>0</v>
      </c>
      <c r="P370" s="4" t="s">
        <v>3485</v>
      </c>
      <c r="Q370" s="1" t="b">
        <v>0</v>
      </c>
      <c r="R370" s="2">
        <v>2</v>
      </c>
      <c r="S370" s="3">
        <v>52</v>
      </c>
      <c r="T370" s="2" t="s">
        <v>29</v>
      </c>
      <c r="U370" s="3">
        <v>0</v>
      </c>
      <c r="V370" s="2" t="s">
        <v>29</v>
      </c>
      <c r="W370" s="3">
        <v>0</v>
      </c>
      <c r="X370" s="2" t="s">
        <v>29</v>
      </c>
      <c r="Y370" s="3">
        <v>0</v>
      </c>
      <c r="Z370" s="1" t="s">
        <v>29</v>
      </c>
      <c r="AA370" s="1" t="b">
        <v>0</v>
      </c>
    </row>
    <row r="371" spans="1:27" outlineLevel="2" x14ac:dyDescent="0.25">
      <c r="A371" s="1" t="b">
        <v>0</v>
      </c>
      <c r="B371" s="1" t="s">
        <v>3494</v>
      </c>
      <c r="C371" s="2">
        <v>1</v>
      </c>
      <c r="D371" s="1" t="s">
        <v>27</v>
      </c>
      <c r="E371" s="2">
        <v>658</v>
      </c>
      <c r="F371" s="1" t="s">
        <v>293</v>
      </c>
      <c r="G371" s="1" t="s">
        <v>294</v>
      </c>
      <c r="H371" s="1" t="s">
        <v>3495</v>
      </c>
      <c r="I371" s="2">
        <v>1</v>
      </c>
      <c r="J371" s="3">
        <v>236</v>
      </c>
      <c r="K371" s="3">
        <v>46</v>
      </c>
      <c r="L371" s="3">
        <v>10856</v>
      </c>
      <c r="M371" s="1" t="s">
        <v>29</v>
      </c>
      <c r="N371" s="1" t="s">
        <v>29</v>
      </c>
      <c r="O371" s="3">
        <v>0</v>
      </c>
      <c r="P371" s="4" t="s">
        <v>3485</v>
      </c>
      <c r="Q371" s="1" t="b">
        <v>0</v>
      </c>
      <c r="R371" s="2">
        <v>46</v>
      </c>
      <c r="S371" s="3">
        <v>10856</v>
      </c>
      <c r="T371" s="2" t="s">
        <v>29</v>
      </c>
      <c r="U371" s="3">
        <v>0</v>
      </c>
      <c r="V371" s="2" t="s">
        <v>29</v>
      </c>
      <c r="W371" s="3">
        <v>0</v>
      </c>
      <c r="X371" s="2" t="s">
        <v>29</v>
      </c>
      <c r="Y371" s="3">
        <v>0</v>
      </c>
      <c r="Z371" s="1" t="s">
        <v>29</v>
      </c>
      <c r="AA371" s="1" t="b">
        <v>0</v>
      </c>
    </row>
    <row r="372" spans="1:27" outlineLevel="2" x14ac:dyDescent="0.25">
      <c r="L372" s="6">
        <f>SUBTOTAL(9,L362:L371)</f>
        <v>26080</v>
      </c>
    </row>
    <row r="373" spans="1:27" outlineLevel="2" x14ac:dyDescent="0.25">
      <c r="A373" s="5" t="s">
        <v>3496</v>
      </c>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1:27" outlineLevel="2" x14ac:dyDescent="0.25">
      <c r="A374" s="1" t="b">
        <v>0</v>
      </c>
      <c r="B374" s="1" t="s">
        <v>3497</v>
      </c>
      <c r="C374" s="2">
        <v>1</v>
      </c>
      <c r="D374" s="1" t="s">
        <v>27</v>
      </c>
      <c r="E374" s="2">
        <v>480</v>
      </c>
      <c r="F374" s="1" t="s">
        <v>609</v>
      </c>
      <c r="G374" s="1" t="s">
        <v>610</v>
      </c>
      <c r="H374" s="1" t="s">
        <v>610</v>
      </c>
      <c r="I374" s="2">
        <v>1</v>
      </c>
      <c r="J374" s="3">
        <v>179</v>
      </c>
      <c r="K374" s="3">
        <v>33</v>
      </c>
      <c r="L374" s="3">
        <v>5907</v>
      </c>
      <c r="M374" s="1" t="s">
        <v>29</v>
      </c>
      <c r="N374" s="1" t="s">
        <v>40</v>
      </c>
      <c r="O374" s="3">
        <v>0</v>
      </c>
      <c r="P374" s="4" t="s">
        <v>3498</v>
      </c>
      <c r="Q374" s="1" t="b">
        <v>0</v>
      </c>
      <c r="R374" s="2">
        <v>33</v>
      </c>
      <c r="S374" s="3">
        <v>5907</v>
      </c>
      <c r="T374" s="2" t="s">
        <v>29</v>
      </c>
      <c r="U374" s="3">
        <v>0</v>
      </c>
      <c r="V374" s="2" t="s">
        <v>29</v>
      </c>
      <c r="W374" s="3">
        <v>0</v>
      </c>
      <c r="X374" s="2" t="s">
        <v>29</v>
      </c>
      <c r="Y374" s="3">
        <v>0</v>
      </c>
      <c r="Z374" s="1" t="s">
        <v>31</v>
      </c>
      <c r="AA374" s="1" t="b">
        <v>0</v>
      </c>
    </row>
    <row r="375" spans="1:27" outlineLevel="2" x14ac:dyDescent="0.25">
      <c r="A375" s="1" t="b">
        <v>0</v>
      </c>
      <c r="B375" s="1" t="s">
        <v>3499</v>
      </c>
      <c r="C375" s="2">
        <v>1</v>
      </c>
      <c r="D375" s="1" t="s">
        <v>27</v>
      </c>
      <c r="E375" s="2">
        <v>481</v>
      </c>
      <c r="F375" s="1" t="s">
        <v>611</v>
      </c>
      <c r="G375" s="1" t="s">
        <v>612</v>
      </c>
      <c r="H375" s="1" t="s">
        <v>612</v>
      </c>
      <c r="I375" s="2">
        <v>1</v>
      </c>
      <c r="J375" s="3">
        <v>180</v>
      </c>
      <c r="K375" s="3">
        <v>517</v>
      </c>
      <c r="L375" s="3">
        <v>93060</v>
      </c>
      <c r="M375" s="1" t="s">
        <v>29</v>
      </c>
      <c r="N375" s="1" t="s">
        <v>40</v>
      </c>
      <c r="O375" s="3">
        <v>0</v>
      </c>
      <c r="P375" s="4" t="s">
        <v>3498</v>
      </c>
      <c r="Q375" s="1" t="b">
        <v>0</v>
      </c>
      <c r="R375" s="2">
        <v>517</v>
      </c>
      <c r="S375" s="3">
        <v>93060</v>
      </c>
      <c r="T375" s="2" t="s">
        <v>29</v>
      </c>
      <c r="U375" s="3">
        <v>0</v>
      </c>
      <c r="V375" s="2" t="s">
        <v>29</v>
      </c>
      <c r="W375" s="3">
        <v>0</v>
      </c>
      <c r="X375" s="2" t="s">
        <v>29</v>
      </c>
      <c r="Y375" s="3">
        <v>0</v>
      </c>
      <c r="Z375" s="1" t="s">
        <v>31</v>
      </c>
      <c r="AA375" s="1" t="b">
        <v>0</v>
      </c>
    </row>
    <row r="376" spans="1:27" outlineLevel="2" x14ac:dyDescent="0.25">
      <c r="A376" s="1" t="b">
        <v>0</v>
      </c>
      <c r="B376" s="1" t="s">
        <v>3500</v>
      </c>
      <c r="C376" s="2">
        <v>1</v>
      </c>
      <c r="D376" s="1" t="s">
        <v>27</v>
      </c>
      <c r="E376" s="2">
        <v>482</v>
      </c>
      <c r="F376" s="1" t="s">
        <v>613</v>
      </c>
      <c r="G376" s="1" t="s">
        <v>614</v>
      </c>
      <c r="H376" s="1" t="s">
        <v>614</v>
      </c>
      <c r="I376" s="2">
        <v>1</v>
      </c>
      <c r="J376" s="3">
        <v>181</v>
      </c>
      <c r="K376" s="3">
        <v>70</v>
      </c>
      <c r="L376" s="3">
        <v>12670</v>
      </c>
      <c r="M376" s="1" t="s">
        <v>29</v>
      </c>
      <c r="N376" s="1" t="s">
        <v>40</v>
      </c>
      <c r="O376" s="3">
        <v>0</v>
      </c>
      <c r="P376" s="4" t="s">
        <v>3498</v>
      </c>
      <c r="Q376" s="1" t="b">
        <v>0</v>
      </c>
      <c r="R376" s="2">
        <v>70</v>
      </c>
      <c r="S376" s="3">
        <v>12670</v>
      </c>
      <c r="T376" s="2" t="s">
        <v>29</v>
      </c>
      <c r="U376" s="3">
        <v>0</v>
      </c>
      <c r="V376" s="2" t="s">
        <v>29</v>
      </c>
      <c r="W376" s="3">
        <v>0</v>
      </c>
      <c r="X376" s="2" t="s">
        <v>29</v>
      </c>
      <c r="Y376" s="3">
        <v>0</v>
      </c>
      <c r="Z376" s="1" t="s">
        <v>31</v>
      </c>
      <c r="AA376" s="1" t="b">
        <v>0</v>
      </c>
    </row>
    <row r="377" spans="1:27" outlineLevel="2" x14ac:dyDescent="0.25">
      <c r="A377" s="1" t="b">
        <v>0</v>
      </c>
      <c r="B377" s="1" t="s">
        <v>3501</v>
      </c>
      <c r="C377" s="2">
        <v>1</v>
      </c>
      <c r="D377" s="1" t="s">
        <v>27</v>
      </c>
      <c r="E377" s="2">
        <v>483</v>
      </c>
      <c r="F377" s="1" t="s">
        <v>615</v>
      </c>
      <c r="G377" s="1" t="s">
        <v>616</v>
      </c>
      <c r="H377" s="1" t="s">
        <v>616</v>
      </c>
      <c r="I377" s="2">
        <v>1</v>
      </c>
      <c r="J377" s="3">
        <v>889</v>
      </c>
      <c r="K377" s="3">
        <v>14</v>
      </c>
      <c r="L377" s="3">
        <v>12446</v>
      </c>
      <c r="M377" s="1" t="s">
        <v>29</v>
      </c>
      <c r="N377" s="1" t="s">
        <v>40</v>
      </c>
      <c r="O377" s="3">
        <v>0</v>
      </c>
      <c r="P377" s="4" t="s">
        <v>3498</v>
      </c>
      <c r="Q377" s="1" t="b">
        <v>0</v>
      </c>
      <c r="R377" s="2">
        <v>14</v>
      </c>
      <c r="S377" s="3">
        <v>12446</v>
      </c>
      <c r="T377" s="2" t="s">
        <v>29</v>
      </c>
      <c r="U377" s="3">
        <v>0</v>
      </c>
      <c r="V377" s="2" t="s">
        <v>29</v>
      </c>
      <c r="W377" s="3">
        <v>0</v>
      </c>
      <c r="X377" s="2" t="s">
        <v>29</v>
      </c>
      <c r="Y377" s="3">
        <v>0</v>
      </c>
      <c r="Z377" s="1" t="s">
        <v>31</v>
      </c>
      <c r="AA377" s="1" t="b">
        <v>0</v>
      </c>
    </row>
    <row r="378" spans="1:27" outlineLevel="2" x14ac:dyDescent="0.25">
      <c r="A378" s="1" t="b">
        <v>0</v>
      </c>
      <c r="B378" s="1" t="s">
        <v>3502</v>
      </c>
      <c r="C378" s="2">
        <v>1</v>
      </c>
      <c r="D378" s="1" t="s">
        <v>27</v>
      </c>
      <c r="E378" s="2">
        <v>486</v>
      </c>
      <c r="F378" s="1" t="s">
        <v>617</v>
      </c>
      <c r="G378" s="1" t="s">
        <v>617</v>
      </c>
      <c r="H378" s="1" t="s">
        <v>617</v>
      </c>
      <c r="I378" s="2">
        <v>1</v>
      </c>
      <c r="J378" s="3">
        <v>200</v>
      </c>
      <c r="K378" s="3">
        <v>48</v>
      </c>
      <c r="L378" s="3">
        <v>9600</v>
      </c>
      <c r="M378" s="1" t="s">
        <v>29</v>
      </c>
      <c r="N378" s="1" t="s">
        <v>40</v>
      </c>
      <c r="O378" s="3">
        <v>0</v>
      </c>
      <c r="P378" s="4" t="s">
        <v>3498</v>
      </c>
      <c r="Q378" s="1" t="b">
        <v>0</v>
      </c>
      <c r="R378" s="2">
        <v>48</v>
      </c>
      <c r="S378" s="3">
        <v>9600</v>
      </c>
      <c r="T378" s="2" t="s">
        <v>29</v>
      </c>
      <c r="U378" s="3">
        <v>0</v>
      </c>
      <c r="V378" s="2" t="s">
        <v>29</v>
      </c>
      <c r="W378" s="3">
        <v>0</v>
      </c>
      <c r="X378" s="2" t="s">
        <v>29</v>
      </c>
      <c r="Y378" s="3">
        <v>0</v>
      </c>
      <c r="Z378" s="1" t="s">
        <v>31</v>
      </c>
      <c r="AA378" s="1" t="b">
        <v>0</v>
      </c>
    </row>
    <row r="379" spans="1:27" outlineLevel="2" x14ac:dyDescent="0.25">
      <c r="A379" s="1" t="b">
        <v>0</v>
      </c>
      <c r="B379" s="1" t="s">
        <v>3503</v>
      </c>
      <c r="C379" s="2">
        <v>1</v>
      </c>
      <c r="D379" s="1" t="s">
        <v>27</v>
      </c>
      <c r="E379" s="2">
        <v>487</v>
      </c>
      <c r="F379" s="1" t="s">
        <v>618</v>
      </c>
      <c r="G379" s="1" t="s">
        <v>618</v>
      </c>
      <c r="H379" s="1" t="s">
        <v>618</v>
      </c>
      <c r="I379" s="2">
        <v>1</v>
      </c>
      <c r="J379" s="3">
        <v>215</v>
      </c>
      <c r="K379" s="3">
        <v>65</v>
      </c>
      <c r="L379" s="3">
        <v>13975</v>
      </c>
      <c r="M379" s="1" t="s">
        <v>29</v>
      </c>
      <c r="N379" s="1" t="s">
        <v>40</v>
      </c>
      <c r="O379" s="3">
        <v>0</v>
      </c>
      <c r="P379" s="4" t="s">
        <v>3498</v>
      </c>
      <c r="Q379" s="1" t="b">
        <v>0</v>
      </c>
      <c r="R379" s="2">
        <v>65</v>
      </c>
      <c r="S379" s="3">
        <v>13975</v>
      </c>
      <c r="T379" s="2" t="s">
        <v>29</v>
      </c>
      <c r="U379" s="3">
        <v>0</v>
      </c>
      <c r="V379" s="2" t="s">
        <v>29</v>
      </c>
      <c r="W379" s="3">
        <v>0</v>
      </c>
      <c r="X379" s="2" t="s">
        <v>29</v>
      </c>
      <c r="Y379" s="3">
        <v>0</v>
      </c>
      <c r="Z379" s="1" t="s">
        <v>31</v>
      </c>
      <c r="AA379" s="1" t="b">
        <v>0</v>
      </c>
    </row>
    <row r="380" spans="1:27" outlineLevel="2" x14ac:dyDescent="0.25">
      <c r="A380" s="1" t="b">
        <v>0</v>
      </c>
      <c r="B380" s="1" t="s">
        <v>3504</v>
      </c>
      <c r="C380" s="2">
        <v>1</v>
      </c>
      <c r="D380" s="1" t="s">
        <v>27</v>
      </c>
      <c r="E380" s="2">
        <v>488</v>
      </c>
      <c r="F380" s="1" t="s">
        <v>619</v>
      </c>
      <c r="G380" s="1" t="s">
        <v>620</v>
      </c>
      <c r="H380" s="1" t="s">
        <v>620</v>
      </c>
      <c r="I380" s="2">
        <v>1</v>
      </c>
      <c r="J380" s="3">
        <v>293</v>
      </c>
      <c r="K380" s="3">
        <v>17</v>
      </c>
      <c r="L380" s="3">
        <v>4981</v>
      </c>
      <c r="M380" s="1" t="s">
        <v>29</v>
      </c>
      <c r="N380" s="1" t="s">
        <v>40</v>
      </c>
      <c r="O380" s="3">
        <v>0</v>
      </c>
      <c r="P380" s="4" t="s">
        <v>3498</v>
      </c>
      <c r="Q380" s="1" t="b">
        <v>0</v>
      </c>
      <c r="R380" s="2">
        <v>17</v>
      </c>
      <c r="S380" s="3">
        <v>4981</v>
      </c>
      <c r="T380" s="2" t="s">
        <v>29</v>
      </c>
      <c r="U380" s="3">
        <v>0</v>
      </c>
      <c r="V380" s="2" t="s">
        <v>29</v>
      </c>
      <c r="W380" s="3">
        <v>0</v>
      </c>
      <c r="X380" s="2" t="s">
        <v>29</v>
      </c>
      <c r="Y380" s="3">
        <v>0</v>
      </c>
      <c r="Z380" s="1" t="s">
        <v>31</v>
      </c>
      <c r="AA380" s="1" t="b">
        <v>0</v>
      </c>
    </row>
    <row r="381" spans="1:27" outlineLevel="2" x14ac:dyDescent="0.25">
      <c r="A381" s="1" t="b">
        <v>0</v>
      </c>
      <c r="B381" s="1" t="s">
        <v>3505</v>
      </c>
      <c r="C381" s="2">
        <v>1</v>
      </c>
      <c r="D381" s="1" t="s">
        <v>27</v>
      </c>
      <c r="E381" s="2">
        <v>489</v>
      </c>
      <c r="F381" s="1" t="s">
        <v>621</v>
      </c>
      <c r="G381" s="1" t="s">
        <v>622</v>
      </c>
      <c r="H381" s="1" t="s">
        <v>622</v>
      </c>
      <c r="I381" s="2">
        <v>1</v>
      </c>
      <c r="J381" s="3">
        <v>211</v>
      </c>
      <c r="K381" s="3">
        <v>12</v>
      </c>
      <c r="L381" s="3">
        <v>2532</v>
      </c>
      <c r="M381" s="1" t="s">
        <v>29</v>
      </c>
      <c r="N381" s="1" t="s">
        <v>40</v>
      </c>
      <c r="O381" s="3">
        <v>0</v>
      </c>
      <c r="P381" s="4" t="s">
        <v>3498</v>
      </c>
      <c r="Q381" s="1" t="b">
        <v>0</v>
      </c>
      <c r="R381" s="2">
        <v>12</v>
      </c>
      <c r="S381" s="3">
        <v>2532</v>
      </c>
      <c r="T381" s="2" t="s">
        <v>29</v>
      </c>
      <c r="U381" s="3">
        <v>0</v>
      </c>
      <c r="V381" s="2" t="s">
        <v>29</v>
      </c>
      <c r="W381" s="3">
        <v>0</v>
      </c>
      <c r="X381" s="2" t="s">
        <v>29</v>
      </c>
      <c r="Y381" s="3">
        <v>0</v>
      </c>
      <c r="Z381" s="1" t="s">
        <v>31</v>
      </c>
      <c r="AA381" s="1" t="b">
        <v>0</v>
      </c>
    </row>
    <row r="382" spans="1:27" outlineLevel="2" x14ac:dyDescent="0.25">
      <c r="A382" s="1" t="b">
        <v>0</v>
      </c>
      <c r="B382" s="1" t="s">
        <v>3506</v>
      </c>
      <c r="C382" s="2">
        <v>1</v>
      </c>
      <c r="D382" s="1" t="s">
        <v>27</v>
      </c>
      <c r="E382" s="2">
        <v>490</v>
      </c>
      <c r="F382" s="1" t="s">
        <v>623</v>
      </c>
      <c r="G382" s="1" t="s">
        <v>623</v>
      </c>
      <c r="H382" s="1" t="s">
        <v>623</v>
      </c>
      <c r="I382" s="2">
        <v>1</v>
      </c>
      <c r="J382" s="3">
        <v>135</v>
      </c>
      <c r="K382" s="3">
        <v>31</v>
      </c>
      <c r="L382" s="3">
        <v>4185</v>
      </c>
      <c r="M382" s="1" t="s">
        <v>29</v>
      </c>
      <c r="N382" s="1" t="s">
        <v>40</v>
      </c>
      <c r="O382" s="3">
        <v>0</v>
      </c>
      <c r="P382" s="4" t="s">
        <v>3498</v>
      </c>
      <c r="Q382" s="1" t="b">
        <v>0</v>
      </c>
      <c r="R382" s="2">
        <v>31</v>
      </c>
      <c r="S382" s="3">
        <v>4185</v>
      </c>
      <c r="T382" s="2" t="s">
        <v>29</v>
      </c>
      <c r="U382" s="3">
        <v>0</v>
      </c>
      <c r="V382" s="2" t="s">
        <v>29</v>
      </c>
      <c r="W382" s="3">
        <v>0</v>
      </c>
      <c r="X382" s="2" t="s">
        <v>29</v>
      </c>
      <c r="Y382" s="3">
        <v>0</v>
      </c>
      <c r="Z382" s="1" t="s">
        <v>31</v>
      </c>
      <c r="AA382" s="1" t="b">
        <v>0</v>
      </c>
    </row>
    <row r="383" spans="1:27" outlineLevel="2" x14ac:dyDescent="0.25">
      <c r="A383" s="1" t="b">
        <v>0</v>
      </c>
      <c r="B383" s="1" t="s">
        <v>3507</v>
      </c>
      <c r="C383" s="2">
        <v>1</v>
      </c>
      <c r="D383" s="1" t="s">
        <v>27</v>
      </c>
      <c r="E383" s="2">
        <v>491</v>
      </c>
      <c r="F383" s="1" t="s">
        <v>624</v>
      </c>
      <c r="G383" s="1" t="s">
        <v>625</v>
      </c>
      <c r="H383" s="1" t="s">
        <v>625</v>
      </c>
      <c r="I383" s="2">
        <v>1</v>
      </c>
      <c r="J383" s="3">
        <v>218</v>
      </c>
      <c r="K383" s="3">
        <v>33</v>
      </c>
      <c r="L383" s="3">
        <v>7194</v>
      </c>
      <c r="M383" s="1" t="s">
        <v>29</v>
      </c>
      <c r="N383" s="1" t="s">
        <v>40</v>
      </c>
      <c r="O383" s="3">
        <v>0</v>
      </c>
      <c r="P383" s="4" t="s">
        <v>3498</v>
      </c>
      <c r="Q383" s="1" t="b">
        <v>0</v>
      </c>
      <c r="R383" s="2">
        <v>33</v>
      </c>
      <c r="S383" s="3">
        <v>7194</v>
      </c>
      <c r="T383" s="2" t="s">
        <v>29</v>
      </c>
      <c r="U383" s="3">
        <v>0</v>
      </c>
      <c r="V383" s="2" t="s">
        <v>29</v>
      </c>
      <c r="W383" s="3">
        <v>0</v>
      </c>
      <c r="X383" s="2" t="s">
        <v>29</v>
      </c>
      <c r="Y383" s="3">
        <v>0</v>
      </c>
      <c r="Z383" s="1" t="s">
        <v>31</v>
      </c>
      <c r="AA383" s="1" t="b">
        <v>0</v>
      </c>
    </row>
    <row r="384" spans="1:27" outlineLevel="2" x14ac:dyDescent="0.25">
      <c r="A384" s="1" t="b">
        <v>0</v>
      </c>
      <c r="B384" s="1" t="s">
        <v>3508</v>
      </c>
      <c r="C384" s="2">
        <v>1</v>
      </c>
      <c r="D384" s="1" t="s">
        <v>27</v>
      </c>
      <c r="E384" s="2">
        <v>492</v>
      </c>
      <c r="F384" s="1" t="s">
        <v>626</v>
      </c>
      <c r="G384" s="1" t="s">
        <v>627</v>
      </c>
      <c r="H384" s="1" t="s">
        <v>627</v>
      </c>
      <c r="I384" s="2">
        <v>1</v>
      </c>
      <c r="J384" s="3">
        <v>188</v>
      </c>
      <c r="K384" s="3">
        <v>12</v>
      </c>
      <c r="L384" s="3">
        <v>2256</v>
      </c>
      <c r="M384" s="1" t="s">
        <v>29</v>
      </c>
      <c r="N384" s="1" t="s">
        <v>40</v>
      </c>
      <c r="O384" s="3">
        <v>0</v>
      </c>
      <c r="P384" s="4" t="s">
        <v>3498</v>
      </c>
      <c r="Q384" s="1" t="b">
        <v>0</v>
      </c>
      <c r="R384" s="2">
        <v>12</v>
      </c>
      <c r="S384" s="3">
        <v>2256</v>
      </c>
      <c r="T384" s="2" t="s">
        <v>29</v>
      </c>
      <c r="U384" s="3">
        <v>0</v>
      </c>
      <c r="V384" s="2" t="s">
        <v>29</v>
      </c>
      <c r="W384" s="3">
        <v>0</v>
      </c>
      <c r="X384" s="2" t="s">
        <v>29</v>
      </c>
      <c r="Y384" s="3">
        <v>0</v>
      </c>
      <c r="Z384" s="1" t="s">
        <v>31</v>
      </c>
      <c r="AA384" s="1" t="b">
        <v>0</v>
      </c>
    </row>
    <row r="385" spans="1:27" outlineLevel="2" x14ac:dyDescent="0.25">
      <c r="A385" s="1" t="b">
        <v>0</v>
      </c>
      <c r="B385" s="1" t="s">
        <v>3509</v>
      </c>
      <c r="C385" s="2">
        <v>1</v>
      </c>
      <c r="D385" s="1" t="s">
        <v>27</v>
      </c>
      <c r="E385" s="2">
        <v>493</v>
      </c>
      <c r="F385" s="1" t="s">
        <v>628</v>
      </c>
      <c r="G385" s="1" t="s">
        <v>629</v>
      </c>
      <c r="H385" s="1" t="s">
        <v>629</v>
      </c>
      <c r="I385" s="2">
        <v>1</v>
      </c>
      <c r="J385" s="3">
        <v>204</v>
      </c>
      <c r="K385" s="3">
        <v>49</v>
      </c>
      <c r="L385" s="3">
        <v>9996</v>
      </c>
      <c r="M385" s="1" t="s">
        <v>29</v>
      </c>
      <c r="N385" s="1" t="s">
        <v>40</v>
      </c>
      <c r="O385" s="3">
        <v>0</v>
      </c>
      <c r="P385" s="4" t="s">
        <v>3498</v>
      </c>
      <c r="Q385" s="1" t="b">
        <v>0</v>
      </c>
      <c r="R385" s="2">
        <v>49</v>
      </c>
      <c r="S385" s="3">
        <v>9996</v>
      </c>
      <c r="T385" s="2" t="s">
        <v>29</v>
      </c>
      <c r="U385" s="3">
        <v>0</v>
      </c>
      <c r="V385" s="2" t="s">
        <v>29</v>
      </c>
      <c r="W385" s="3">
        <v>0</v>
      </c>
      <c r="X385" s="2" t="s">
        <v>29</v>
      </c>
      <c r="Y385" s="3">
        <v>0</v>
      </c>
      <c r="Z385" s="1" t="s">
        <v>31</v>
      </c>
      <c r="AA385" s="1" t="b">
        <v>0</v>
      </c>
    </row>
    <row r="386" spans="1:27" outlineLevel="2" x14ac:dyDescent="0.25">
      <c r="A386" s="1" t="b">
        <v>0</v>
      </c>
      <c r="B386" s="1" t="s">
        <v>3510</v>
      </c>
      <c r="C386" s="2">
        <v>1</v>
      </c>
      <c r="D386" s="1" t="s">
        <v>27</v>
      </c>
      <c r="E386" s="2">
        <v>494</v>
      </c>
      <c r="F386" s="1" t="s">
        <v>630</v>
      </c>
      <c r="G386" s="1" t="s">
        <v>631</v>
      </c>
      <c r="H386" s="1" t="s">
        <v>631</v>
      </c>
      <c r="I386" s="2">
        <v>1</v>
      </c>
      <c r="J386" s="3">
        <v>214</v>
      </c>
      <c r="K386" s="3">
        <v>33</v>
      </c>
      <c r="L386" s="3">
        <v>7062</v>
      </c>
      <c r="M386" s="1" t="s">
        <v>29</v>
      </c>
      <c r="N386" s="1" t="s">
        <v>40</v>
      </c>
      <c r="O386" s="3">
        <v>0</v>
      </c>
      <c r="P386" s="4" t="s">
        <v>3498</v>
      </c>
      <c r="Q386" s="1" t="b">
        <v>0</v>
      </c>
      <c r="R386" s="2">
        <v>33</v>
      </c>
      <c r="S386" s="3">
        <v>7062</v>
      </c>
      <c r="T386" s="2" t="s">
        <v>29</v>
      </c>
      <c r="U386" s="3">
        <v>0</v>
      </c>
      <c r="V386" s="2" t="s">
        <v>29</v>
      </c>
      <c r="W386" s="3">
        <v>0</v>
      </c>
      <c r="X386" s="2" t="s">
        <v>29</v>
      </c>
      <c r="Y386" s="3">
        <v>0</v>
      </c>
      <c r="Z386" s="1" t="s">
        <v>31</v>
      </c>
      <c r="AA386" s="1" t="b">
        <v>0</v>
      </c>
    </row>
    <row r="387" spans="1:27" outlineLevel="2" x14ac:dyDescent="0.25">
      <c r="A387" s="1" t="b">
        <v>0</v>
      </c>
      <c r="B387" s="1" t="s">
        <v>3511</v>
      </c>
      <c r="C387" s="2">
        <v>1</v>
      </c>
      <c r="D387" s="1" t="s">
        <v>27</v>
      </c>
      <c r="E387" s="2">
        <v>496</v>
      </c>
      <c r="F387" s="1" t="s">
        <v>632</v>
      </c>
      <c r="G387" s="1" t="s">
        <v>632</v>
      </c>
      <c r="H387" s="1" t="s">
        <v>632</v>
      </c>
      <c r="I387" s="2">
        <v>1</v>
      </c>
      <c r="J387" s="3">
        <v>187</v>
      </c>
      <c r="K387" s="3">
        <v>17</v>
      </c>
      <c r="L387" s="3">
        <v>3179</v>
      </c>
      <c r="M387" s="1" t="s">
        <v>29</v>
      </c>
      <c r="N387" s="1" t="s">
        <v>40</v>
      </c>
      <c r="O387" s="3">
        <v>0</v>
      </c>
      <c r="P387" s="4" t="s">
        <v>3498</v>
      </c>
      <c r="Q387" s="1" t="b">
        <v>0</v>
      </c>
      <c r="R387" s="2">
        <v>17</v>
      </c>
      <c r="S387" s="3">
        <v>3179</v>
      </c>
      <c r="T387" s="2" t="s">
        <v>29</v>
      </c>
      <c r="U387" s="3">
        <v>0</v>
      </c>
      <c r="V387" s="2" t="s">
        <v>29</v>
      </c>
      <c r="W387" s="3">
        <v>0</v>
      </c>
      <c r="X387" s="2" t="s">
        <v>29</v>
      </c>
      <c r="Y387" s="3">
        <v>0</v>
      </c>
      <c r="Z387" s="1" t="s">
        <v>31</v>
      </c>
      <c r="AA387" s="1" t="b">
        <v>0</v>
      </c>
    </row>
    <row r="388" spans="1:27" outlineLevel="2" x14ac:dyDescent="0.25">
      <c r="A388" s="1" t="b">
        <v>0</v>
      </c>
      <c r="B388" s="1" t="s">
        <v>3512</v>
      </c>
      <c r="C388" s="2">
        <v>1</v>
      </c>
      <c r="D388" s="1" t="s">
        <v>27</v>
      </c>
      <c r="E388" s="2">
        <v>497</v>
      </c>
      <c r="F388" s="1" t="s">
        <v>633</v>
      </c>
      <c r="G388" s="1" t="s">
        <v>633</v>
      </c>
      <c r="H388" s="1" t="s">
        <v>633</v>
      </c>
      <c r="I388" s="2">
        <v>1</v>
      </c>
      <c r="J388" s="3">
        <v>181</v>
      </c>
      <c r="K388" s="3">
        <v>16</v>
      </c>
      <c r="L388" s="3">
        <v>2896</v>
      </c>
      <c r="M388" s="1" t="s">
        <v>29</v>
      </c>
      <c r="N388" s="1" t="s">
        <v>40</v>
      </c>
      <c r="O388" s="3">
        <v>0</v>
      </c>
      <c r="P388" s="4" t="s">
        <v>3498</v>
      </c>
      <c r="Q388" s="1" t="b">
        <v>0</v>
      </c>
      <c r="R388" s="2">
        <v>16</v>
      </c>
      <c r="S388" s="3">
        <v>2896</v>
      </c>
      <c r="T388" s="2" t="s">
        <v>29</v>
      </c>
      <c r="U388" s="3">
        <v>0</v>
      </c>
      <c r="V388" s="2" t="s">
        <v>29</v>
      </c>
      <c r="W388" s="3">
        <v>0</v>
      </c>
      <c r="X388" s="2" t="s">
        <v>29</v>
      </c>
      <c r="Y388" s="3">
        <v>0</v>
      </c>
      <c r="Z388" s="1" t="s">
        <v>31</v>
      </c>
      <c r="AA388" s="1" t="b">
        <v>0</v>
      </c>
    </row>
    <row r="389" spans="1:27" outlineLevel="2" x14ac:dyDescent="0.25">
      <c r="A389" s="1" t="b">
        <v>0</v>
      </c>
      <c r="B389" s="1" t="s">
        <v>3513</v>
      </c>
      <c r="C389" s="2">
        <v>1</v>
      </c>
      <c r="D389" s="1" t="s">
        <v>27</v>
      </c>
      <c r="E389" s="2">
        <v>498</v>
      </c>
      <c r="F389" s="1" t="s">
        <v>634</v>
      </c>
      <c r="G389" s="1" t="s">
        <v>634</v>
      </c>
      <c r="H389" s="1" t="s">
        <v>634</v>
      </c>
      <c r="I389" s="2">
        <v>1</v>
      </c>
      <c r="J389" s="3">
        <v>182</v>
      </c>
      <c r="K389" s="3">
        <v>34</v>
      </c>
      <c r="L389" s="3">
        <v>6188</v>
      </c>
      <c r="M389" s="1" t="s">
        <v>29</v>
      </c>
      <c r="N389" s="1" t="s">
        <v>40</v>
      </c>
      <c r="O389" s="3">
        <v>0</v>
      </c>
      <c r="P389" s="4" t="s">
        <v>3498</v>
      </c>
      <c r="Q389" s="1" t="b">
        <v>0</v>
      </c>
      <c r="R389" s="2">
        <v>34</v>
      </c>
      <c r="S389" s="3">
        <v>6188</v>
      </c>
      <c r="T389" s="2" t="s">
        <v>29</v>
      </c>
      <c r="U389" s="3">
        <v>0</v>
      </c>
      <c r="V389" s="2" t="s">
        <v>29</v>
      </c>
      <c r="W389" s="3">
        <v>0</v>
      </c>
      <c r="X389" s="2" t="s">
        <v>29</v>
      </c>
      <c r="Y389" s="3">
        <v>0</v>
      </c>
      <c r="Z389" s="1" t="s">
        <v>31</v>
      </c>
      <c r="AA389" s="1" t="b">
        <v>0</v>
      </c>
    </row>
    <row r="390" spans="1:27" outlineLevel="2" x14ac:dyDescent="0.25">
      <c r="A390" s="1" t="b">
        <v>0</v>
      </c>
      <c r="B390" s="1" t="s">
        <v>3514</v>
      </c>
      <c r="C390" s="2">
        <v>1</v>
      </c>
      <c r="D390" s="1" t="s">
        <v>27</v>
      </c>
      <c r="E390" s="2">
        <v>499</v>
      </c>
      <c r="F390" s="1" t="s">
        <v>635</v>
      </c>
      <c r="G390" s="1" t="s">
        <v>636</v>
      </c>
      <c r="H390" s="1" t="s">
        <v>636</v>
      </c>
      <c r="I390" s="2">
        <v>1</v>
      </c>
      <c r="J390" s="3">
        <v>185</v>
      </c>
      <c r="K390" s="3">
        <v>16</v>
      </c>
      <c r="L390" s="3">
        <v>2960</v>
      </c>
      <c r="M390" s="1" t="s">
        <v>29</v>
      </c>
      <c r="N390" s="1" t="s">
        <v>40</v>
      </c>
      <c r="O390" s="3">
        <v>0</v>
      </c>
      <c r="P390" s="4" t="s">
        <v>3498</v>
      </c>
      <c r="Q390" s="1" t="b">
        <v>0</v>
      </c>
      <c r="R390" s="2">
        <v>16</v>
      </c>
      <c r="S390" s="3">
        <v>2960</v>
      </c>
      <c r="T390" s="2" t="s">
        <v>29</v>
      </c>
      <c r="U390" s="3">
        <v>0</v>
      </c>
      <c r="V390" s="2" t="s">
        <v>29</v>
      </c>
      <c r="W390" s="3">
        <v>0</v>
      </c>
      <c r="X390" s="2" t="s">
        <v>29</v>
      </c>
      <c r="Y390" s="3">
        <v>0</v>
      </c>
      <c r="Z390" s="1" t="s">
        <v>31</v>
      </c>
      <c r="AA390" s="1" t="b">
        <v>0</v>
      </c>
    </row>
    <row r="391" spans="1:27" outlineLevel="2" x14ac:dyDescent="0.25">
      <c r="A391" s="1" t="b">
        <v>0</v>
      </c>
      <c r="B391" s="1" t="s">
        <v>3515</v>
      </c>
      <c r="C391" s="2">
        <v>1</v>
      </c>
      <c r="D391" s="1" t="s">
        <v>27</v>
      </c>
      <c r="E391" s="2">
        <v>500</v>
      </c>
      <c r="F391" s="1" t="s">
        <v>637</v>
      </c>
      <c r="G391" s="1" t="s">
        <v>638</v>
      </c>
      <c r="H391" s="1" t="s">
        <v>638</v>
      </c>
      <c r="I391" s="2">
        <v>1</v>
      </c>
      <c r="J391" s="3">
        <v>202</v>
      </c>
      <c r="K391" s="3">
        <v>24</v>
      </c>
      <c r="L391" s="3">
        <v>4848</v>
      </c>
      <c r="M391" s="1" t="s">
        <v>29</v>
      </c>
      <c r="N391" s="1" t="s">
        <v>40</v>
      </c>
      <c r="O391" s="3">
        <v>0</v>
      </c>
      <c r="P391" s="4" t="s">
        <v>3498</v>
      </c>
      <c r="Q391" s="1" t="b">
        <v>0</v>
      </c>
      <c r="R391" s="2">
        <v>24</v>
      </c>
      <c r="S391" s="3">
        <v>4848</v>
      </c>
      <c r="T391" s="2" t="s">
        <v>29</v>
      </c>
      <c r="U391" s="3">
        <v>0</v>
      </c>
      <c r="V391" s="2" t="s">
        <v>29</v>
      </c>
      <c r="W391" s="3">
        <v>0</v>
      </c>
      <c r="X391" s="2" t="s">
        <v>29</v>
      </c>
      <c r="Y391" s="3">
        <v>0</v>
      </c>
      <c r="Z391" s="1" t="s">
        <v>31</v>
      </c>
      <c r="AA391" s="1" t="b">
        <v>0</v>
      </c>
    </row>
    <row r="392" spans="1:27" outlineLevel="2" x14ac:dyDescent="0.25">
      <c r="A392" s="1" t="b">
        <v>0</v>
      </c>
      <c r="B392" s="1" t="s">
        <v>3516</v>
      </c>
      <c r="C392" s="2">
        <v>1</v>
      </c>
      <c r="D392" s="1" t="s">
        <v>27</v>
      </c>
      <c r="E392" s="2">
        <v>501</v>
      </c>
      <c r="F392" s="1" t="s">
        <v>639</v>
      </c>
      <c r="G392" s="1" t="s">
        <v>640</v>
      </c>
      <c r="H392" s="1" t="s">
        <v>640</v>
      </c>
      <c r="I392" s="2">
        <v>1</v>
      </c>
      <c r="J392" s="3">
        <v>203</v>
      </c>
      <c r="K392" s="3">
        <v>17</v>
      </c>
      <c r="L392" s="3">
        <v>3451</v>
      </c>
      <c r="M392" s="1" t="s">
        <v>29</v>
      </c>
      <c r="N392" s="1" t="s">
        <v>40</v>
      </c>
      <c r="O392" s="3">
        <v>0</v>
      </c>
      <c r="P392" s="4" t="s">
        <v>3498</v>
      </c>
      <c r="Q392" s="1" t="b">
        <v>0</v>
      </c>
      <c r="R392" s="2">
        <v>17</v>
      </c>
      <c r="S392" s="3">
        <v>3451</v>
      </c>
      <c r="T392" s="2" t="s">
        <v>29</v>
      </c>
      <c r="U392" s="3">
        <v>0</v>
      </c>
      <c r="V392" s="2" t="s">
        <v>29</v>
      </c>
      <c r="W392" s="3">
        <v>0</v>
      </c>
      <c r="X392" s="2" t="s">
        <v>29</v>
      </c>
      <c r="Y392" s="3">
        <v>0</v>
      </c>
      <c r="Z392" s="1" t="s">
        <v>31</v>
      </c>
      <c r="AA392" s="1" t="b">
        <v>0</v>
      </c>
    </row>
    <row r="393" spans="1:27" outlineLevel="2" x14ac:dyDescent="0.25">
      <c r="A393" s="1" t="b">
        <v>0</v>
      </c>
      <c r="B393" s="1" t="s">
        <v>3517</v>
      </c>
      <c r="C393" s="2">
        <v>1</v>
      </c>
      <c r="D393" s="1" t="s">
        <v>27</v>
      </c>
      <c r="E393" s="2">
        <v>502</v>
      </c>
      <c r="F393" s="1" t="s">
        <v>641</v>
      </c>
      <c r="G393" s="1" t="s">
        <v>642</v>
      </c>
      <c r="H393" s="1" t="s">
        <v>642</v>
      </c>
      <c r="I393" s="2">
        <v>1</v>
      </c>
      <c r="J393" s="3">
        <v>208</v>
      </c>
      <c r="K393" s="3">
        <v>62</v>
      </c>
      <c r="L393" s="3">
        <v>12896</v>
      </c>
      <c r="M393" s="1" t="s">
        <v>29</v>
      </c>
      <c r="N393" s="1" t="s">
        <v>40</v>
      </c>
      <c r="O393" s="3">
        <v>0</v>
      </c>
      <c r="P393" s="4" t="s">
        <v>3498</v>
      </c>
      <c r="Q393" s="1" t="b">
        <v>0</v>
      </c>
      <c r="R393" s="2">
        <v>62</v>
      </c>
      <c r="S393" s="3">
        <v>12896</v>
      </c>
      <c r="T393" s="2" t="s">
        <v>29</v>
      </c>
      <c r="U393" s="3">
        <v>0</v>
      </c>
      <c r="V393" s="2" t="s">
        <v>29</v>
      </c>
      <c r="W393" s="3">
        <v>0</v>
      </c>
      <c r="X393" s="2" t="s">
        <v>29</v>
      </c>
      <c r="Y393" s="3">
        <v>0</v>
      </c>
      <c r="Z393" s="1" t="s">
        <v>31</v>
      </c>
      <c r="AA393" s="1" t="b">
        <v>0</v>
      </c>
    </row>
    <row r="394" spans="1:27" outlineLevel="2" x14ac:dyDescent="0.25">
      <c r="A394" s="1" t="b">
        <v>0</v>
      </c>
      <c r="B394" s="1" t="s">
        <v>3518</v>
      </c>
      <c r="C394" s="2">
        <v>1</v>
      </c>
      <c r="D394" s="1" t="s">
        <v>27</v>
      </c>
      <c r="E394" s="2">
        <v>503</v>
      </c>
      <c r="F394" s="1" t="s">
        <v>643</v>
      </c>
      <c r="G394" s="1" t="s">
        <v>643</v>
      </c>
      <c r="H394" s="1" t="s">
        <v>643</v>
      </c>
      <c r="I394" s="2">
        <v>1</v>
      </c>
      <c r="J394" s="3">
        <v>198</v>
      </c>
      <c r="K394" s="3">
        <v>12</v>
      </c>
      <c r="L394" s="3">
        <v>2376</v>
      </c>
      <c r="M394" s="1" t="s">
        <v>29</v>
      </c>
      <c r="N394" s="1" t="s">
        <v>40</v>
      </c>
      <c r="O394" s="3">
        <v>0</v>
      </c>
      <c r="P394" s="4" t="s">
        <v>3498</v>
      </c>
      <c r="Q394" s="1" t="b">
        <v>0</v>
      </c>
      <c r="R394" s="2">
        <v>12</v>
      </c>
      <c r="S394" s="3">
        <v>2376</v>
      </c>
      <c r="T394" s="2" t="s">
        <v>29</v>
      </c>
      <c r="U394" s="3">
        <v>0</v>
      </c>
      <c r="V394" s="2" t="s">
        <v>29</v>
      </c>
      <c r="W394" s="3">
        <v>0</v>
      </c>
      <c r="X394" s="2" t="s">
        <v>29</v>
      </c>
      <c r="Y394" s="3">
        <v>0</v>
      </c>
      <c r="Z394" s="1" t="s">
        <v>31</v>
      </c>
      <c r="AA394" s="1" t="b">
        <v>0</v>
      </c>
    </row>
    <row r="395" spans="1:27" outlineLevel="2" x14ac:dyDescent="0.25">
      <c r="A395" s="1" t="b">
        <v>0</v>
      </c>
      <c r="B395" s="1" t="s">
        <v>3519</v>
      </c>
      <c r="C395" s="2">
        <v>1</v>
      </c>
      <c r="D395" s="1" t="s">
        <v>27</v>
      </c>
      <c r="E395" s="2">
        <v>504</v>
      </c>
      <c r="F395" s="1" t="s">
        <v>644</v>
      </c>
      <c r="G395" s="1" t="s">
        <v>644</v>
      </c>
      <c r="H395" s="1" t="s">
        <v>644</v>
      </c>
      <c r="I395" s="2">
        <v>1</v>
      </c>
      <c r="J395" s="3">
        <v>223</v>
      </c>
      <c r="K395" s="3">
        <v>12</v>
      </c>
      <c r="L395" s="3">
        <v>2676</v>
      </c>
      <c r="M395" s="1" t="s">
        <v>29</v>
      </c>
      <c r="N395" s="1" t="s">
        <v>40</v>
      </c>
      <c r="O395" s="3">
        <v>0</v>
      </c>
      <c r="P395" s="4" t="s">
        <v>3498</v>
      </c>
      <c r="Q395" s="1" t="b">
        <v>0</v>
      </c>
      <c r="R395" s="2">
        <v>12</v>
      </c>
      <c r="S395" s="3">
        <v>2676</v>
      </c>
      <c r="T395" s="2" t="s">
        <v>29</v>
      </c>
      <c r="U395" s="3">
        <v>0</v>
      </c>
      <c r="V395" s="2" t="s">
        <v>29</v>
      </c>
      <c r="W395" s="3">
        <v>0</v>
      </c>
      <c r="X395" s="2" t="s">
        <v>29</v>
      </c>
      <c r="Y395" s="3">
        <v>0</v>
      </c>
      <c r="Z395" s="1" t="s">
        <v>31</v>
      </c>
      <c r="AA395" s="1" t="b">
        <v>0</v>
      </c>
    </row>
    <row r="396" spans="1:27" outlineLevel="2" x14ac:dyDescent="0.25">
      <c r="A396" s="1" t="b">
        <v>0</v>
      </c>
      <c r="B396" s="1" t="s">
        <v>3520</v>
      </c>
      <c r="C396" s="2">
        <v>1</v>
      </c>
      <c r="D396" s="1" t="s">
        <v>27</v>
      </c>
      <c r="E396" s="2">
        <v>505</v>
      </c>
      <c r="F396" s="1" t="s">
        <v>645</v>
      </c>
      <c r="G396" s="1" t="s">
        <v>645</v>
      </c>
      <c r="H396" s="1" t="s">
        <v>645</v>
      </c>
      <c r="I396" s="2">
        <v>1</v>
      </c>
      <c r="J396" s="3">
        <v>276</v>
      </c>
      <c r="K396" s="3">
        <v>16</v>
      </c>
      <c r="L396" s="3">
        <v>4416</v>
      </c>
      <c r="M396" s="1" t="s">
        <v>29</v>
      </c>
      <c r="N396" s="1" t="s">
        <v>40</v>
      </c>
      <c r="O396" s="3">
        <v>0</v>
      </c>
      <c r="P396" s="4" t="s">
        <v>3498</v>
      </c>
      <c r="Q396" s="1" t="b">
        <v>0</v>
      </c>
      <c r="R396" s="2">
        <v>16</v>
      </c>
      <c r="S396" s="3">
        <v>4416</v>
      </c>
      <c r="T396" s="2" t="s">
        <v>29</v>
      </c>
      <c r="U396" s="3">
        <v>0</v>
      </c>
      <c r="V396" s="2" t="s">
        <v>29</v>
      </c>
      <c r="W396" s="3">
        <v>0</v>
      </c>
      <c r="X396" s="2" t="s">
        <v>29</v>
      </c>
      <c r="Y396" s="3">
        <v>0</v>
      </c>
      <c r="Z396" s="1" t="s">
        <v>31</v>
      </c>
      <c r="AA396" s="1" t="b">
        <v>0</v>
      </c>
    </row>
    <row r="397" spans="1:27" outlineLevel="2" x14ac:dyDescent="0.25">
      <c r="A397" s="1" t="b">
        <v>0</v>
      </c>
      <c r="B397" s="1" t="s">
        <v>3521</v>
      </c>
      <c r="C397" s="2">
        <v>1</v>
      </c>
      <c r="D397" s="1" t="s">
        <v>27</v>
      </c>
      <c r="E397" s="2">
        <v>506</v>
      </c>
      <c r="F397" s="1" t="s">
        <v>646</v>
      </c>
      <c r="G397" s="1" t="s">
        <v>647</v>
      </c>
      <c r="H397" s="1" t="s">
        <v>647</v>
      </c>
      <c r="I397" s="2">
        <v>1</v>
      </c>
      <c r="J397" s="3">
        <v>482</v>
      </c>
      <c r="K397" s="3">
        <v>2</v>
      </c>
      <c r="L397" s="3">
        <v>964</v>
      </c>
      <c r="M397" s="1" t="s">
        <v>29</v>
      </c>
      <c r="N397" s="1" t="s">
        <v>40</v>
      </c>
      <c r="O397" s="3">
        <v>0</v>
      </c>
      <c r="P397" s="4" t="s">
        <v>3498</v>
      </c>
      <c r="Q397" s="1" t="b">
        <v>0</v>
      </c>
      <c r="R397" s="2">
        <v>2</v>
      </c>
      <c r="S397" s="3">
        <v>964</v>
      </c>
      <c r="T397" s="2" t="s">
        <v>29</v>
      </c>
      <c r="U397" s="3">
        <v>0</v>
      </c>
      <c r="V397" s="2" t="s">
        <v>29</v>
      </c>
      <c r="W397" s="3">
        <v>0</v>
      </c>
      <c r="X397" s="2" t="s">
        <v>29</v>
      </c>
      <c r="Y397" s="3">
        <v>0</v>
      </c>
      <c r="Z397" s="1" t="s">
        <v>31</v>
      </c>
      <c r="AA397" s="1" t="b">
        <v>0</v>
      </c>
    </row>
    <row r="398" spans="1:27" outlineLevel="2" x14ac:dyDescent="0.25">
      <c r="A398" s="1" t="b">
        <v>0</v>
      </c>
      <c r="B398" s="1" t="s">
        <v>3522</v>
      </c>
      <c r="C398" s="2">
        <v>1</v>
      </c>
      <c r="D398" s="1" t="s">
        <v>27</v>
      </c>
      <c r="E398" s="2">
        <v>507</v>
      </c>
      <c r="F398" s="1" t="s">
        <v>648</v>
      </c>
      <c r="G398" s="1" t="s">
        <v>649</v>
      </c>
      <c r="H398" s="1" t="s">
        <v>649</v>
      </c>
      <c r="I398" s="2">
        <v>1</v>
      </c>
      <c r="J398" s="3">
        <v>188</v>
      </c>
      <c r="K398" s="3">
        <v>70</v>
      </c>
      <c r="L398" s="3">
        <v>13160</v>
      </c>
      <c r="M398" s="1" t="s">
        <v>29</v>
      </c>
      <c r="N398" s="1" t="s">
        <v>40</v>
      </c>
      <c r="O398" s="3">
        <v>0</v>
      </c>
      <c r="P398" s="4" t="s">
        <v>3498</v>
      </c>
      <c r="Q398" s="1" t="b">
        <v>0</v>
      </c>
      <c r="R398" s="2">
        <v>70</v>
      </c>
      <c r="S398" s="3">
        <v>13160</v>
      </c>
      <c r="T398" s="2" t="s">
        <v>29</v>
      </c>
      <c r="U398" s="3">
        <v>0</v>
      </c>
      <c r="V398" s="2" t="s">
        <v>29</v>
      </c>
      <c r="W398" s="3">
        <v>0</v>
      </c>
      <c r="X398" s="2" t="s">
        <v>29</v>
      </c>
      <c r="Y398" s="3">
        <v>0</v>
      </c>
      <c r="Z398" s="1" t="s">
        <v>31</v>
      </c>
      <c r="AA398" s="1" t="b">
        <v>0</v>
      </c>
    </row>
    <row r="399" spans="1:27" outlineLevel="2" x14ac:dyDescent="0.25">
      <c r="A399" s="1" t="b">
        <v>0</v>
      </c>
      <c r="B399" s="1" t="s">
        <v>3523</v>
      </c>
      <c r="C399" s="2">
        <v>1</v>
      </c>
      <c r="D399" s="1" t="s">
        <v>27</v>
      </c>
      <c r="E399" s="2">
        <v>509</v>
      </c>
      <c r="F399" s="1" t="s">
        <v>650</v>
      </c>
      <c r="G399" s="1" t="s">
        <v>651</v>
      </c>
      <c r="H399" s="1" t="s">
        <v>651</v>
      </c>
      <c r="I399" s="2">
        <v>1</v>
      </c>
      <c r="J399" s="3">
        <v>172</v>
      </c>
      <c r="K399" s="3">
        <v>66</v>
      </c>
      <c r="L399" s="3">
        <v>11352</v>
      </c>
      <c r="M399" s="1" t="s">
        <v>29</v>
      </c>
      <c r="N399" s="1" t="s">
        <v>40</v>
      </c>
      <c r="O399" s="3">
        <v>0</v>
      </c>
      <c r="P399" s="4" t="s">
        <v>3498</v>
      </c>
      <c r="Q399" s="1" t="b">
        <v>0</v>
      </c>
      <c r="R399" s="2">
        <v>66</v>
      </c>
      <c r="S399" s="3">
        <v>11352</v>
      </c>
      <c r="T399" s="2" t="s">
        <v>29</v>
      </c>
      <c r="U399" s="3">
        <v>0</v>
      </c>
      <c r="V399" s="2" t="s">
        <v>29</v>
      </c>
      <c r="W399" s="3">
        <v>0</v>
      </c>
      <c r="X399" s="2" t="s">
        <v>29</v>
      </c>
      <c r="Y399" s="3">
        <v>0</v>
      </c>
      <c r="Z399" s="1" t="s">
        <v>31</v>
      </c>
      <c r="AA399" s="1" t="b">
        <v>0</v>
      </c>
    </row>
    <row r="400" spans="1:27" outlineLevel="2" x14ac:dyDescent="0.25">
      <c r="A400" s="1" t="b">
        <v>0</v>
      </c>
      <c r="B400" s="1" t="s">
        <v>3524</v>
      </c>
      <c r="C400" s="2">
        <v>1</v>
      </c>
      <c r="D400" s="1" t="s">
        <v>27</v>
      </c>
      <c r="E400" s="2">
        <v>526</v>
      </c>
      <c r="F400" s="1" t="s">
        <v>652</v>
      </c>
      <c r="G400" s="1" t="s">
        <v>653</v>
      </c>
      <c r="H400" s="1" t="s">
        <v>653</v>
      </c>
      <c r="I400" s="2">
        <v>1</v>
      </c>
      <c r="J400" s="3">
        <v>178</v>
      </c>
      <c r="K400" s="3">
        <v>74</v>
      </c>
      <c r="L400" s="3">
        <v>13172</v>
      </c>
      <c r="M400" s="1" t="s">
        <v>29</v>
      </c>
      <c r="N400" s="1" t="s">
        <v>40</v>
      </c>
      <c r="O400" s="3">
        <v>0</v>
      </c>
      <c r="P400" s="4" t="s">
        <v>3498</v>
      </c>
      <c r="Q400" s="1" t="b">
        <v>0</v>
      </c>
      <c r="R400" s="2">
        <v>74</v>
      </c>
      <c r="S400" s="3">
        <v>13172</v>
      </c>
      <c r="T400" s="2" t="s">
        <v>29</v>
      </c>
      <c r="U400" s="3">
        <v>0</v>
      </c>
      <c r="V400" s="2" t="s">
        <v>29</v>
      </c>
      <c r="W400" s="3">
        <v>0</v>
      </c>
      <c r="X400" s="2" t="s">
        <v>29</v>
      </c>
      <c r="Y400" s="3">
        <v>0</v>
      </c>
      <c r="Z400" s="1" t="s">
        <v>31</v>
      </c>
      <c r="AA400" s="1" t="b">
        <v>0</v>
      </c>
    </row>
    <row r="401" spans="1:27" outlineLevel="2" x14ac:dyDescent="0.25">
      <c r="A401" s="1" t="b">
        <v>0</v>
      </c>
      <c r="B401" s="1" t="s">
        <v>3525</v>
      </c>
      <c r="C401" s="2">
        <v>1</v>
      </c>
      <c r="D401" s="1" t="s">
        <v>27</v>
      </c>
      <c r="E401" s="2">
        <v>527</v>
      </c>
      <c r="F401" s="1" t="s">
        <v>654</v>
      </c>
      <c r="G401" s="1" t="s">
        <v>655</v>
      </c>
      <c r="H401" s="1" t="s">
        <v>655</v>
      </c>
      <c r="I401" s="2">
        <v>1</v>
      </c>
      <c r="J401" s="3">
        <v>184</v>
      </c>
      <c r="K401" s="3">
        <v>165</v>
      </c>
      <c r="L401" s="3">
        <v>30360</v>
      </c>
      <c r="M401" s="1" t="s">
        <v>29</v>
      </c>
      <c r="N401" s="1" t="s">
        <v>40</v>
      </c>
      <c r="O401" s="3">
        <v>0</v>
      </c>
      <c r="P401" s="4" t="s">
        <v>3498</v>
      </c>
      <c r="Q401" s="1" t="b">
        <v>0</v>
      </c>
      <c r="R401" s="2">
        <v>165</v>
      </c>
      <c r="S401" s="3">
        <v>30360</v>
      </c>
      <c r="T401" s="2" t="s">
        <v>29</v>
      </c>
      <c r="U401" s="3">
        <v>0</v>
      </c>
      <c r="V401" s="2" t="s">
        <v>29</v>
      </c>
      <c r="W401" s="3">
        <v>0</v>
      </c>
      <c r="X401" s="2" t="s">
        <v>29</v>
      </c>
      <c r="Y401" s="3">
        <v>0</v>
      </c>
      <c r="Z401" s="1" t="s">
        <v>31</v>
      </c>
      <c r="AA401" s="1" t="b">
        <v>0</v>
      </c>
    </row>
    <row r="402" spans="1:27" outlineLevel="2" x14ac:dyDescent="0.25">
      <c r="A402" s="1" t="b">
        <v>0</v>
      </c>
      <c r="B402" s="1" t="s">
        <v>3526</v>
      </c>
      <c r="C402" s="2">
        <v>1</v>
      </c>
      <c r="D402" s="1" t="s">
        <v>27</v>
      </c>
      <c r="E402" s="2">
        <v>528</v>
      </c>
      <c r="F402" s="1" t="s">
        <v>656</v>
      </c>
      <c r="G402" s="1" t="s">
        <v>657</v>
      </c>
      <c r="H402" s="1" t="s">
        <v>658</v>
      </c>
      <c r="I402" s="2">
        <v>1</v>
      </c>
      <c r="J402" s="3">
        <v>189</v>
      </c>
      <c r="K402" s="3">
        <v>726</v>
      </c>
      <c r="L402" s="3">
        <v>137214</v>
      </c>
      <c r="M402" s="1" t="s">
        <v>29</v>
      </c>
      <c r="N402" s="1" t="s">
        <v>40</v>
      </c>
      <c r="O402" s="3">
        <v>0</v>
      </c>
      <c r="P402" s="4" t="s">
        <v>3498</v>
      </c>
      <c r="Q402" s="1" t="b">
        <v>0</v>
      </c>
      <c r="R402" s="2">
        <v>726</v>
      </c>
      <c r="S402" s="3">
        <v>137214</v>
      </c>
      <c r="T402" s="2" t="s">
        <v>29</v>
      </c>
      <c r="U402" s="3">
        <v>0</v>
      </c>
      <c r="V402" s="2" t="s">
        <v>29</v>
      </c>
      <c r="W402" s="3">
        <v>0</v>
      </c>
      <c r="X402" s="2" t="s">
        <v>29</v>
      </c>
      <c r="Y402" s="3">
        <v>0</v>
      </c>
      <c r="Z402" s="1" t="s">
        <v>31</v>
      </c>
      <c r="AA402" s="1" t="b">
        <v>0</v>
      </c>
    </row>
    <row r="403" spans="1:27" outlineLevel="2" x14ac:dyDescent="0.25">
      <c r="A403" s="1" t="b">
        <v>0</v>
      </c>
      <c r="B403" s="1" t="s">
        <v>3527</v>
      </c>
      <c r="C403" s="2">
        <v>1</v>
      </c>
      <c r="D403" s="1" t="s">
        <v>27</v>
      </c>
      <c r="E403" s="2">
        <v>529</v>
      </c>
      <c r="F403" s="1" t="s">
        <v>659</v>
      </c>
      <c r="G403" s="1" t="s">
        <v>659</v>
      </c>
      <c r="H403" s="1" t="s">
        <v>659</v>
      </c>
      <c r="I403" s="2">
        <v>1</v>
      </c>
      <c r="J403" s="3">
        <v>185</v>
      </c>
      <c r="K403" s="3">
        <v>31</v>
      </c>
      <c r="L403" s="3">
        <v>5735</v>
      </c>
      <c r="M403" s="1" t="s">
        <v>29</v>
      </c>
      <c r="N403" s="1" t="s">
        <v>40</v>
      </c>
      <c r="O403" s="3">
        <v>0</v>
      </c>
      <c r="P403" s="4" t="s">
        <v>3498</v>
      </c>
      <c r="Q403" s="1" t="b">
        <v>0</v>
      </c>
      <c r="R403" s="2">
        <v>31</v>
      </c>
      <c r="S403" s="3">
        <v>5735</v>
      </c>
      <c r="T403" s="2" t="s">
        <v>29</v>
      </c>
      <c r="U403" s="3">
        <v>0</v>
      </c>
      <c r="V403" s="2" t="s">
        <v>29</v>
      </c>
      <c r="W403" s="3">
        <v>0</v>
      </c>
      <c r="X403" s="2" t="s">
        <v>29</v>
      </c>
      <c r="Y403" s="3">
        <v>0</v>
      </c>
      <c r="Z403" s="1" t="s">
        <v>31</v>
      </c>
      <c r="AA403" s="1" t="b">
        <v>0</v>
      </c>
    </row>
    <row r="404" spans="1:27" outlineLevel="1" x14ac:dyDescent="0.25">
      <c r="A404" s="1" t="b">
        <v>0</v>
      </c>
      <c r="B404" s="1" t="s">
        <v>3528</v>
      </c>
      <c r="C404" s="2">
        <v>1</v>
      </c>
      <c r="D404" s="1" t="s">
        <v>27</v>
      </c>
      <c r="E404" s="2">
        <v>530</v>
      </c>
      <c r="F404" s="1" t="s">
        <v>660</v>
      </c>
      <c r="G404" s="1" t="s">
        <v>660</v>
      </c>
      <c r="H404" s="1" t="s">
        <v>660</v>
      </c>
      <c r="I404" s="2">
        <v>1</v>
      </c>
      <c r="J404" s="3">
        <v>176</v>
      </c>
      <c r="K404" s="3">
        <v>73</v>
      </c>
      <c r="L404" s="3">
        <v>12848</v>
      </c>
      <c r="M404" s="1" t="s">
        <v>29</v>
      </c>
      <c r="N404" s="1" t="s">
        <v>40</v>
      </c>
      <c r="O404" s="3">
        <v>0</v>
      </c>
      <c r="P404" s="4" t="s">
        <v>3498</v>
      </c>
      <c r="Q404" s="1" t="b">
        <v>0</v>
      </c>
      <c r="R404" s="2">
        <v>73</v>
      </c>
      <c r="S404" s="3">
        <v>12848</v>
      </c>
      <c r="T404" s="2" t="s">
        <v>29</v>
      </c>
      <c r="U404" s="3">
        <v>0</v>
      </c>
      <c r="V404" s="2" t="s">
        <v>29</v>
      </c>
      <c r="W404" s="3">
        <v>0</v>
      </c>
      <c r="X404" s="2" t="s">
        <v>29</v>
      </c>
      <c r="Y404" s="3">
        <v>0</v>
      </c>
      <c r="Z404" s="1" t="s">
        <v>31</v>
      </c>
      <c r="AA404" s="1" t="b">
        <v>0</v>
      </c>
    </row>
    <row r="405" spans="1:27" outlineLevel="2" x14ac:dyDescent="0.25">
      <c r="A405" s="1" t="b">
        <v>0</v>
      </c>
      <c r="B405" s="1" t="s">
        <v>3529</v>
      </c>
      <c r="C405" s="2">
        <v>1</v>
      </c>
      <c r="D405" s="1" t="s">
        <v>27</v>
      </c>
      <c r="E405" s="2">
        <v>532</v>
      </c>
      <c r="F405" s="1" t="s">
        <v>661</v>
      </c>
      <c r="G405" s="1" t="s">
        <v>661</v>
      </c>
      <c r="H405" s="1" t="s">
        <v>661</v>
      </c>
      <c r="I405" s="2">
        <v>1</v>
      </c>
      <c r="J405" s="3">
        <v>183</v>
      </c>
      <c r="K405" s="3">
        <v>12</v>
      </c>
      <c r="L405" s="3">
        <v>2196</v>
      </c>
      <c r="M405" s="1" t="s">
        <v>29</v>
      </c>
      <c r="N405" s="1" t="s">
        <v>40</v>
      </c>
      <c r="O405" s="3">
        <v>0</v>
      </c>
      <c r="P405" s="4" t="s">
        <v>3498</v>
      </c>
      <c r="Q405" s="1" t="b">
        <v>0</v>
      </c>
      <c r="R405" s="2">
        <v>12</v>
      </c>
      <c r="S405" s="3">
        <v>2196</v>
      </c>
      <c r="T405" s="2" t="s">
        <v>29</v>
      </c>
      <c r="U405" s="3">
        <v>0</v>
      </c>
      <c r="V405" s="2" t="s">
        <v>29</v>
      </c>
      <c r="W405" s="3">
        <v>0</v>
      </c>
      <c r="X405" s="2" t="s">
        <v>29</v>
      </c>
      <c r="Y405" s="3">
        <v>0</v>
      </c>
      <c r="Z405" s="1" t="s">
        <v>31</v>
      </c>
      <c r="AA405" s="1" t="b">
        <v>0</v>
      </c>
    </row>
    <row r="406" spans="1:27" outlineLevel="2" x14ac:dyDescent="0.25">
      <c r="A406" s="1" t="b">
        <v>0</v>
      </c>
      <c r="B406" s="1" t="s">
        <v>3530</v>
      </c>
      <c r="C406" s="2">
        <v>1</v>
      </c>
      <c r="D406" s="1" t="s">
        <v>27</v>
      </c>
      <c r="E406" s="2">
        <v>616</v>
      </c>
      <c r="F406" s="1" t="s">
        <v>662</v>
      </c>
      <c r="G406" s="1" t="s">
        <v>662</v>
      </c>
      <c r="H406" s="1" t="s">
        <v>663</v>
      </c>
      <c r="I406" s="2">
        <v>1</v>
      </c>
      <c r="J406" s="3">
        <v>180</v>
      </c>
      <c r="K406" s="3">
        <v>24</v>
      </c>
      <c r="L406" s="3">
        <v>4320</v>
      </c>
      <c r="M406" s="1" t="s">
        <v>29</v>
      </c>
      <c r="N406" s="1" t="s">
        <v>29</v>
      </c>
      <c r="O406" s="3">
        <v>0</v>
      </c>
      <c r="P406" s="4" t="s">
        <v>3498</v>
      </c>
      <c r="Q406" s="1" t="b">
        <v>0</v>
      </c>
      <c r="R406" s="2">
        <v>24</v>
      </c>
      <c r="S406" s="3">
        <v>4320</v>
      </c>
      <c r="T406" s="2" t="s">
        <v>29</v>
      </c>
      <c r="U406" s="3">
        <v>0</v>
      </c>
      <c r="V406" s="2" t="s">
        <v>29</v>
      </c>
      <c r="W406" s="3">
        <v>0</v>
      </c>
      <c r="X406" s="2" t="s">
        <v>29</v>
      </c>
      <c r="Y406" s="3">
        <v>0</v>
      </c>
      <c r="Z406" s="1" t="s">
        <v>29</v>
      </c>
      <c r="AA406" s="1" t="b">
        <v>0</v>
      </c>
    </row>
    <row r="407" spans="1:27" outlineLevel="2" x14ac:dyDescent="0.25">
      <c r="A407" s="1" t="b">
        <v>0</v>
      </c>
      <c r="B407" s="1" t="s">
        <v>3531</v>
      </c>
      <c r="C407" s="2">
        <v>1</v>
      </c>
      <c r="D407" s="1" t="s">
        <v>27</v>
      </c>
      <c r="E407" s="2">
        <v>617</v>
      </c>
      <c r="F407" s="1" t="s">
        <v>626</v>
      </c>
      <c r="G407" s="1" t="s">
        <v>664</v>
      </c>
      <c r="H407" s="1" t="s">
        <v>665</v>
      </c>
      <c r="I407" s="2">
        <v>1</v>
      </c>
      <c r="J407" s="3">
        <v>148</v>
      </c>
      <c r="K407" s="3">
        <v>12</v>
      </c>
      <c r="L407" s="3">
        <v>1776</v>
      </c>
      <c r="M407" s="1" t="s">
        <v>29</v>
      </c>
      <c r="N407" s="1" t="s">
        <v>29</v>
      </c>
      <c r="O407" s="3">
        <v>0</v>
      </c>
      <c r="P407" s="4" t="s">
        <v>3498</v>
      </c>
      <c r="Q407" s="1" t="b">
        <v>0</v>
      </c>
      <c r="R407" s="2">
        <v>12</v>
      </c>
      <c r="S407" s="3">
        <v>1776</v>
      </c>
      <c r="T407" s="2" t="s">
        <v>29</v>
      </c>
      <c r="U407" s="3">
        <v>0</v>
      </c>
      <c r="V407" s="2" t="s">
        <v>29</v>
      </c>
      <c r="W407" s="3">
        <v>0</v>
      </c>
      <c r="X407" s="2" t="s">
        <v>29</v>
      </c>
      <c r="Y407" s="3">
        <v>0</v>
      </c>
      <c r="Z407" s="1" t="s">
        <v>29</v>
      </c>
      <c r="AA407" s="1" t="b">
        <v>0</v>
      </c>
    </row>
    <row r="408" spans="1:27" outlineLevel="1" x14ac:dyDescent="0.25">
      <c r="A408" s="1" t="b">
        <v>0</v>
      </c>
      <c r="B408" s="1" t="s">
        <v>3532</v>
      </c>
      <c r="C408" s="2">
        <v>1</v>
      </c>
      <c r="D408" s="1" t="s">
        <v>27</v>
      </c>
      <c r="E408" s="2">
        <v>644</v>
      </c>
      <c r="F408" s="1" t="s">
        <v>666</v>
      </c>
      <c r="G408" s="1" t="s">
        <v>666</v>
      </c>
      <c r="H408" s="1" t="s">
        <v>666</v>
      </c>
      <c r="I408" s="2">
        <v>1</v>
      </c>
      <c r="J408" s="3">
        <v>227</v>
      </c>
      <c r="K408" s="3">
        <v>31</v>
      </c>
      <c r="L408" s="3">
        <v>7037</v>
      </c>
      <c r="M408" s="1" t="s">
        <v>29</v>
      </c>
      <c r="N408" s="1" t="s">
        <v>40</v>
      </c>
      <c r="O408" s="3">
        <v>0</v>
      </c>
      <c r="P408" s="4" t="s">
        <v>3498</v>
      </c>
      <c r="Q408" s="1" t="b">
        <v>0</v>
      </c>
      <c r="R408" s="2">
        <v>31</v>
      </c>
      <c r="S408" s="3">
        <v>7037</v>
      </c>
      <c r="T408" s="2" t="s">
        <v>29</v>
      </c>
      <c r="U408" s="3">
        <v>0</v>
      </c>
      <c r="V408" s="2" t="s">
        <v>29</v>
      </c>
      <c r="W408" s="3">
        <v>0</v>
      </c>
      <c r="X408" s="2" t="s">
        <v>29</v>
      </c>
      <c r="Y408" s="3">
        <v>0</v>
      </c>
      <c r="Z408" s="1" t="s">
        <v>29</v>
      </c>
      <c r="AA408" s="1" t="b">
        <v>0</v>
      </c>
    </row>
    <row r="409" spans="1:27" outlineLevel="2" x14ac:dyDescent="0.25">
      <c r="A409" s="1" t="b">
        <v>0</v>
      </c>
      <c r="B409" s="1" t="s">
        <v>3533</v>
      </c>
      <c r="C409" s="2">
        <v>1</v>
      </c>
      <c r="D409" s="1" t="s">
        <v>27</v>
      </c>
      <c r="E409" s="2">
        <v>645</v>
      </c>
      <c r="F409" s="1" t="s">
        <v>667</v>
      </c>
      <c r="G409" s="1" t="s">
        <v>667</v>
      </c>
      <c r="H409" s="1" t="s">
        <v>667</v>
      </c>
      <c r="I409" s="2">
        <v>1</v>
      </c>
      <c r="J409" s="3">
        <v>232</v>
      </c>
      <c r="K409" s="3">
        <v>17</v>
      </c>
      <c r="L409" s="3">
        <v>3944</v>
      </c>
      <c r="M409" s="1" t="s">
        <v>29</v>
      </c>
      <c r="N409" s="1" t="s">
        <v>40</v>
      </c>
      <c r="O409" s="3">
        <v>0</v>
      </c>
      <c r="P409" s="4" t="s">
        <v>3498</v>
      </c>
      <c r="Q409" s="1" t="b">
        <v>0</v>
      </c>
      <c r="R409" s="2">
        <v>17</v>
      </c>
      <c r="S409" s="3">
        <v>3944</v>
      </c>
      <c r="T409" s="2" t="s">
        <v>29</v>
      </c>
      <c r="U409" s="3">
        <v>0</v>
      </c>
      <c r="V409" s="2" t="s">
        <v>29</v>
      </c>
      <c r="W409" s="3">
        <v>0</v>
      </c>
      <c r="X409" s="2" t="s">
        <v>29</v>
      </c>
      <c r="Y409" s="3">
        <v>0</v>
      </c>
      <c r="Z409" s="1" t="s">
        <v>29</v>
      </c>
      <c r="AA409" s="1" t="b">
        <v>0</v>
      </c>
    </row>
    <row r="410" spans="1:27" outlineLevel="2" x14ac:dyDescent="0.25">
      <c r="A410" s="1" t="b">
        <v>0</v>
      </c>
      <c r="B410" s="1" t="s">
        <v>3534</v>
      </c>
      <c r="C410" s="2">
        <v>1</v>
      </c>
      <c r="D410" s="1" t="s">
        <v>27</v>
      </c>
      <c r="E410" s="2">
        <v>646</v>
      </c>
      <c r="F410" s="1" t="s">
        <v>668</v>
      </c>
      <c r="G410" s="1" t="s">
        <v>668</v>
      </c>
      <c r="H410" s="1" t="s">
        <v>668</v>
      </c>
      <c r="I410" s="2">
        <v>1</v>
      </c>
      <c r="J410" s="3">
        <v>230</v>
      </c>
      <c r="K410" s="3">
        <v>12</v>
      </c>
      <c r="L410" s="3">
        <v>2760</v>
      </c>
      <c r="M410" s="1" t="s">
        <v>29</v>
      </c>
      <c r="N410" s="1" t="s">
        <v>40</v>
      </c>
      <c r="O410" s="3">
        <v>0</v>
      </c>
      <c r="P410" s="4" t="s">
        <v>3498</v>
      </c>
      <c r="Q410" s="1" t="b">
        <v>0</v>
      </c>
      <c r="R410" s="2">
        <v>12</v>
      </c>
      <c r="S410" s="3">
        <v>2760</v>
      </c>
      <c r="T410" s="2" t="s">
        <v>29</v>
      </c>
      <c r="U410" s="3">
        <v>0</v>
      </c>
      <c r="V410" s="2" t="s">
        <v>29</v>
      </c>
      <c r="W410" s="3">
        <v>0</v>
      </c>
      <c r="X410" s="2" t="s">
        <v>29</v>
      </c>
      <c r="Y410" s="3">
        <v>0</v>
      </c>
      <c r="Z410" s="1" t="s">
        <v>29</v>
      </c>
      <c r="AA410" s="1" t="b">
        <v>0</v>
      </c>
    </row>
    <row r="411" spans="1:27" outlineLevel="1" x14ac:dyDescent="0.25">
      <c r="A411" s="1" t="b">
        <v>0</v>
      </c>
      <c r="B411" s="1" t="s">
        <v>3535</v>
      </c>
      <c r="C411" s="2">
        <v>1</v>
      </c>
      <c r="D411" s="1" t="s">
        <v>27</v>
      </c>
      <c r="E411" s="2">
        <v>663</v>
      </c>
      <c r="F411" s="1" t="s">
        <v>3536</v>
      </c>
      <c r="G411" s="1" t="s">
        <v>3537</v>
      </c>
      <c r="H411" s="1" t="s">
        <v>3538</v>
      </c>
      <c r="I411" s="2">
        <v>1</v>
      </c>
      <c r="J411" s="3">
        <v>398</v>
      </c>
      <c r="K411" s="3">
        <v>6</v>
      </c>
      <c r="L411" s="3">
        <v>2388</v>
      </c>
      <c r="M411" s="1" t="s">
        <v>29</v>
      </c>
      <c r="N411" s="1" t="s">
        <v>40</v>
      </c>
      <c r="O411" s="3">
        <v>0</v>
      </c>
      <c r="P411" s="4" t="s">
        <v>3498</v>
      </c>
      <c r="Q411" s="1" t="b">
        <v>0</v>
      </c>
      <c r="R411" s="2">
        <v>6</v>
      </c>
      <c r="S411" s="3">
        <v>2388</v>
      </c>
      <c r="T411" s="2" t="s">
        <v>29</v>
      </c>
      <c r="U411" s="3">
        <v>0</v>
      </c>
      <c r="V411" s="2" t="s">
        <v>29</v>
      </c>
      <c r="W411" s="3">
        <v>0</v>
      </c>
      <c r="X411" s="2" t="s">
        <v>29</v>
      </c>
      <c r="Y411" s="3">
        <v>0</v>
      </c>
      <c r="Z411" s="1" t="s">
        <v>29</v>
      </c>
      <c r="AA411" s="1" t="b">
        <v>0</v>
      </c>
    </row>
    <row r="412" spans="1:27" outlineLevel="2" x14ac:dyDescent="0.25">
      <c r="A412" s="1" t="b">
        <v>0</v>
      </c>
      <c r="B412" s="1" t="s">
        <v>3539</v>
      </c>
      <c r="C412" s="2">
        <v>1</v>
      </c>
      <c r="D412" s="1" t="s">
        <v>27</v>
      </c>
      <c r="E412" s="2">
        <v>664</v>
      </c>
      <c r="F412" s="1" t="s">
        <v>3540</v>
      </c>
      <c r="G412" s="1" t="s">
        <v>3541</v>
      </c>
      <c r="H412" s="1" t="s">
        <v>2016</v>
      </c>
      <c r="I412" s="2">
        <v>1</v>
      </c>
      <c r="J412" s="3">
        <v>223</v>
      </c>
      <c r="K412" s="3">
        <v>4</v>
      </c>
      <c r="L412" s="3">
        <v>892</v>
      </c>
      <c r="M412" s="1" t="s">
        <v>29</v>
      </c>
      <c r="N412" s="1" t="s">
        <v>40</v>
      </c>
      <c r="O412" s="3">
        <v>0</v>
      </c>
      <c r="P412" s="4" t="s">
        <v>3498</v>
      </c>
      <c r="Q412" s="1" t="b">
        <v>0</v>
      </c>
      <c r="R412" s="2">
        <v>4</v>
      </c>
      <c r="S412" s="3">
        <v>892</v>
      </c>
      <c r="T412" s="2" t="s">
        <v>29</v>
      </c>
      <c r="U412" s="3">
        <v>0</v>
      </c>
      <c r="V412" s="2" t="s">
        <v>29</v>
      </c>
      <c r="W412" s="3">
        <v>0</v>
      </c>
      <c r="X412" s="2" t="s">
        <v>29</v>
      </c>
      <c r="Y412" s="3">
        <v>0</v>
      </c>
      <c r="Z412" s="1" t="s">
        <v>29</v>
      </c>
      <c r="AA412" s="1" t="b">
        <v>0</v>
      </c>
    </row>
    <row r="413" spans="1:27" outlineLevel="2" x14ac:dyDescent="0.25">
      <c r="L413" s="6">
        <f>SUBTOTAL(9,L374:L412)</f>
        <v>481868</v>
      </c>
    </row>
    <row r="414" spans="1:27" outlineLevel="2" x14ac:dyDescent="0.25">
      <c r="A414" s="5" t="s">
        <v>3542</v>
      </c>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1:27" outlineLevel="2" x14ac:dyDescent="0.25">
      <c r="A415" s="1" t="b">
        <v>0</v>
      </c>
      <c r="B415" s="1" t="s">
        <v>3543</v>
      </c>
      <c r="C415" s="2">
        <v>1</v>
      </c>
      <c r="D415" s="1" t="s">
        <v>27</v>
      </c>
      <c r="E415" s="2">
        <v>515</v>
      </c>
      <c r="F415" s="1" t="s">
        <v>600</v>
      </c>
      <c r="G415" s="1" t="s">
        <v>600</v>
      </c>
      <c r="H415" s="1" t="s">
        <v>600</v>
      </c>
      <c r="I415" s="2">
        <v>1</v>
      </c>
      <c r="J415" s="3">
        <v>22</v>
      </c>
      <c r="K415" s="3">
        <v>15500</v>
      </c>
      <c r="L415" s="3">
        <v>341000</v>
      </c>
      <c r="M415" s="1" t="s">
        <v>29</v>
      </c>
      <c r="N415" s="1" t="s">
        <v>30</v>
      </c>
      <c r="O415" s="3">
        <v>0</v>
      </c>
      <c r="P415" s="4" t="s">
        <v>3544</v>
      </c>
      <c r="Q415" s="1" t="b">
        <v>0</v>
      </c>
      <c r="R415" s="2">
        <v>15500</v>
      </c>
      <c r="S415" s="3">
        <v>341000</v>
      </c>
      <c r="T415" s="2" t="s">
        <v>29</v>
      </c>
      <c r="U415" s="3">
        <v>0</v>
      </c>
      <c r="V415" s="2" t="s">
        <v>29</v>
      </c>
      <c r="W415" s="3">
        <v>0</v>
      </c>
      <c r="X415" s="2" t="s">
        <v>29</v>
      </c>
      <c r="Y415" s="3">
        <v>0</v>
      </c>
      <c r="Z415" s="1" t="s">
        <v>29</v>
      </c>
      <c r="AA415" s="1" t="b">
        <v>0</v>
      </c>
    </row>
    <row r="416" spans="1:27" outlineLevel="2" x14ac:dyDescent="0.25">
      <c r="A416" s="1" t="b">
        <v>0</v>
      </c>
      <c r="B416" s="1" t="s">
        <v>3545</v>
      </c>
      <c r="C416" s="2">
        <v>1</v>
      </c>
      <c r="D416" s="1" t="s">
        <v>27</v>
      </c>
      <c r="E416" s="2">
        <v>517</v>
      </c>
      <c r="F416" s="1" t="s">
        <v>601</v>
      </c>
      <c r="G416" s="1" t="s">
        <v>601</v>
      </c>
      <c r="H416" s="1" t="s">
        <v>601</v>
      </c>
      <c r="I416" s="2">
        <v>1</v>
      </c>
      <c r="J416" s="3">
        <v>22</v>
      </c>
      <c r="K416" s="3">
        <v>35000</v>
      </c>
      <c r="L416" s="3">
        <v>770000</v>
      </c>
      <c r="M416" s="1" t="s">
        <v>29</v>
      </c>
      <c r="N416" s="1" t="s">
        <v>30</v>
      </c>
      <c r="O416" s="3">
        <v>0</v>
      </c>
      <c r="P416" s="4" t="s">
        <v>3544</v>
      </c>
      <c r="Q416" s="1" t="b">
        <v>0</v>
      </c>
      <c r="R416" s="2">
        <v>35000</v>
      </c>
      <c r="S416" s="3">
        <v>770000</v>
      </c>
      <c r="T416" s="2" t="s">
        <v>29</v>
      </c>
      <c r="U416" s="3">
        <v>0</v>
      </c>
      <c r="V416" s="2" t="s">
        <v>29</v>
      </c>
      <c r="W416" s="3">
        <v>0</v>
      </c>
      <c r="X416" s="2" t="s">
        <v>29</v>
      </c>
      <c r="Y416" s="3">
        <v>0</v>
      </c>
      <c r="Z416" s="1" t="s">
        <v>29</v>
      </c>
      <c r="AA416" s="1" t="b">
        <v>0</v>
      </c>
    </row>
    <row r="417" spans="1:27" outlineLevel="2" x14ac:dyDescent="0.25">
      <c r="A417" s="1" t="b">
        <v>0</v>
      </c>
      <c r="B417" s="1" t="s">
        <v>3546</v>
      </c>
      <c r="C417" s="2">
        <v>1</v>
      </c>
      <c r="D417" s="1" t="s">
        <v>27</v>
      </c>
      <c r="E417" s="2">
        <v>519</v>
      </c>
      <c r="F417" s="1" t="s">
        <v>602</v>
      </c>
      <c r="G417" s="1" t="s">
        <v>602</v>
      </c>
      <c r="H417" s="1" t="s">
        <v>602</v>
      </c>
      <c r="I417" s="2">
        <v>1</v>
      </c>
      <c r="J417" s="3">
        <v>24</v>
      </c>
      <c r="K417" s="3">
        <v>506</v>
      </c>
      <c r="L417" s="3">
        <v>12144</v>
      </c>
      <c r="M417" s="1" t="s">
        <v>29</v>
      </c>
      <c r="N417" s="1" t="s">
        <v>30</v>
      </c>
      <c r="O417" s="3">
        <v>0</v>
      </c>
      <c r="P417" s="4" t="s">
        <v>3544</v>
      </c>
      <c r="Q417" s="1" t="b">
        <v>0</v>
      </c>
      <c r="R417" s="2">
        <v>506</v>
      </c>
      <c r="S417" s="3">
        <v>12144</v>
      </c>
      <c r="T417" s="2" t="s">
        <v>29</v>
      </c>
      <c r="U417" s="3">
        <v>0</v>
      </c>
      <c r="V417" s="2" t="s">
        <v>29</v>
      </c>
      <c r="W417" s="3">
        <v>0</v>
      </c>
      <c r="X417" s="2" t="s">
        <v>29</v>
      </c>
      <c r="Y417" s="3">
        <v>0</v>
      </c>
      <c r="Z417" s="1" t="s">
        <v>29</v>
      </c>
      <c r="AA417" s="1" t="b">
        <v>0</v>
      </c>
    </row>
    <row r="418" spans="1:27" outlineLevel="2" x14ac:dyDescent="0.25">
      <c r="A418" s="1" t="b">
        <v>0</v>
      </c>
      <c r="B418" s="1" t="s">
        <v>3547</v>
      </c>
      <c r="C418" s="2">
        <v>1</v>
      </c>
      <c r="D418" s="1" t="s">
        <v>27</v>
      </c>
      <c r="E418" s="2">
        <v>521</v>
      </c>
      <c r="F418" s="1" t="s">
        <v>603</v>
      </c>
      <c r="G418" s="1" t="s">
        <v>604</v>
      </c>
      <c r="H418" s="1" t="s">
        <v>604</v>
      </c>
      <c r="I418" s="2">
        <v>1</v>
      </c>
      <c r="J418" s="3">
        <v>24</v>
      </c>
      <c r="K418" s="3">
        <v>2500</v>
      </c>
      <c r="L418" s="3">
        <v>60000</v>
      </c>
      <c r="M418" s="1" t="s">
        <v>29</v>
      </c>
      <c r="N418" s="1" t="s">
        <v>30</v>
      </c>
      <c r="O418" s="3">
        <v>0</v>
      </c>
      <c r="P418" s="4" t="s">
        <v>3544</v>
      </c>
      <c r="Q418" s="1" t="b">
        <v>0</v>
      </c>
      <c r="R418" s="2">
        <v>2500</v>
      </c>
      <c r="S418" s="3">
        <v>60000</v>
      </c>
      <c r="T418" s="2" t="s">
        <v>29</v>
      </c>
      <c r="U418" s="3">
        <v>0</v>
      </c>
      <c r="V418" s="2" t="s">
        <v>29</v>
      </c>
      <c r="W418" s="3">
        <v>0</v>
      </c>
      <c r="X418" s="2" t="s">
        <v>29</v>
      </c>
      <c r="Y418" s="3">
        <v>0</v>
      </c>
      <c r="Z418" s="1" t="s">
        <v>29</v>
      </c>
      <c r="AA418" s="1" t="b">
        <v>0</v>
      </c>
    </row>
    <row r="419" spans="1:27" outlineLevel="2" x14ac:dyDescent="0.25">
      <c r="A419" s="1" t="b">
        <v>0</v>
      </c>
      <c r="B419" s="1" t="s">
        <v>3548</v>
      </c>
      <c r="C419" s="2">
        <v>1</v>
      </c>
      <c r="D419" s="1" t="s">
        <v>27</v>
      </c>
      <c r="E419" s="2">
        <v>523</v>
      </c>
      <c r="F419" s="1" t="s">
        <v>605</v>
      </c>
      <c r="G419" s="1" t="s">
        <v>606</v>
      </c>
      <c r="H419" s="1" t="s">
        <v>606</v>
      </c>
      <c r="I419" s="2">
        <v>1</v>
      </c>
      <c r="J419" s="3">
        <v>25</v>
      </c>
      <c r="K419" s="3">
        <v>2026</v>
      </c>
      <c r="L419" s="3">
        <v>50650</v>
      </c>
      <c r="M419" s="1" t="s">
        <v>29</v>
      </c>
      <c r="N419" s="1" t="s">
        <v>30</v>
      </c>
      <c r="O419" s="3">
        <v>0</v>
      </c>
      <c r="P419" s="4" t="s">
        <v>3544</v>
      </c>
      <c r="Q419" s="1" t="b">
        <v>0</v>
      </c>
      <c r="R419" s="2">
        <v>2026</v>
      </c>
      <c r="S419" s="3">
        <v>50650</v>
      </c>
      <c r="T419" s="2" t="s">
        <v>29</v>
      </c>
      <c r="U419" s="3">
        <v>0</v>
      </c>
      <c r="V419" s="2" t="s">
        <v>29</v>
      </c>
      <c r="W419" s="3">
        <v>0</v>
      </c>
      <c r="X419" s="2" t="s">
        <v>29</v>
      </c>
      <c r="Y419" s="3">
        <v>0</v>
      </c>
      <c r="Z419" s="1" t="s">
        <v>29</v>
      </c>
      <c r="AA419" s="1" t="b">
        <v>0</v>
      </c>
    </row>
    <row r="420" spans="1:27" outlineLevel="2" x14ac:dyDescent="0.25">
      <c r="A420" s="1" t="b">
        <v>0</v>
      </c>
      <c r="B420" s="1" t="s">
        <v>3549</v>
      </c>
      <c r="C420" s="2">
        <v>1</v>
      </c>
      <c r="D420" s="1" t="s">
        <v>27</v>
      </c>
      <c r="E420" s="2">
        <v>525</v>
      </c>
      <c r="F420" s="1" t="s">
        <v>607</v>
      </c>
      <c r="G420" s="1" t="s">
        <v>608</v>
      </c>
      <c r="H420" s="1" t="s">
        <v>608</v>
      </c>
      <c r="I420" s="2">
        <v>1</v>
      </c>
      <c r="J420" s="3">
        <v>27</v>
      </c>
      <c r="K420" s="3">
        <v>86</v>
      </c>
      <c r="L420" s="3">
        <v>2322</v>
      </c>
      <c r="M420" s="1" t="s">
        <v>29</v>
      </c>
      <c r="N420" s="1" t="s">
        <v>40</v>
      </c>
      <c r="O420" s="3">
        <v>0</v>
      </c>
      <c r="P420" s="4" t="s">
        <v>3544</v>
      </c>
      <c r="Q420" s="1" t="b">
        <v>0</v>
      </c>
      <c r="R420" s="2">
        <v>86</v>
      </c>
      <c r="S420" s="3">
        <v>2322</v>
      </c>
      <c r="T420" s="2" t="s">
        <v>29</v>
      </c>
      <c r="U420" s="3">
        <v>0</v>
      </c>
      <c r="V420" s="2" t="s">
        <v>29</v>
      </c>
      <c r="W420" s="3">
        <v>0</v>
      </c>
      <c r="X420" s="2" t="s">
        <v>29</v>
      </c>
      <c r="Y420" s="3">
        <v>0</v>
      </c>
      <c r="Z420" s="1" t="s">
        <v>29</v>
      </c>
      <c r="AA420" s="1" t="b">
        <v>0</v>
      </c>
    </row>
    <row r="421" spans="1:27" outlineLevel="2" x14ac:dyDescent="0.25">
      <c r="L421" s="6">
        <f>SUBTOTAL(9,L415:L420)</f>
        <v>1236116</v>
      </c>
    </row>
    <row r="422" spans="1:27" outlineLevel="1" x14ac:dyDescent="0.25">
      <c r="A422" s="5" t="s">
        <v>3550</v>
      </c>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1:27" outlineLevel="2" x14ac:dyDescent="0.25">
      <c r="A423" s="1" t="b">
        <v>0</v>
      </c>
      <c r="B423" s="1" t="s">
        <v>3551</v>
      </c>
      <c r="C423" s="2">
        <v>1</v>
      </c>
      <c r="D423" s="1" t="s">
        <v>27</v>
      </c>
      <c r="E423" s="2">
        <v>511</v>
      </c>
      <c r="F423" s="1" t="s">
        <v>669</v>
      </c>
      <c r="G423" s="1" t="s">
        <v>670</v>
      </c>
      <c r="H423" s="1" t="s">
        <v>670</v>
      </c>
      <c r="I423" s="2">
        <v>1</v>
      </c>
      <c r="J423" s="3">
        <v>20</v>
      </c>
      <c r="K423" s="3">
        <v>8000</v>
      </c>
      <c r="L423" s="3">
        <v>160000</v>
      </c>
      <c r="M423" s="1" t="s">
        <v>29</v>
      </c>
      <c r="N423" s="1" t="s">
        <v>30</v>
      </c>
      <c r="O423" s="3">
        <v>0</v>
      </c>
      <c r="P423" s="4" t="s">
        <v>3552</v>
      </c>
      <c r="Q423" s="1" t="b">
        <v>0</v>
      </c>
      <c r="R423" s="2">
        <v>8000</v>
      </c>
      <c r="S423" s="3">
        <v>160000</v>
      </c>
      <c r="T423" s="2" t="s">
        <v>29</v>
      </c>
      <c r="U423" s="3">
        <v>0</v>
      </c>
      <c r="V423" s="2" t="s">
        <v>29</v>
      </c>
      <c r="W423" s="3">
        <v>0</v>
      </c>
      <c r="X423" s="2" t="s">
        <v>29</v>
      </c>
      <c r="Y423" s="3">
        <v>0</v>
      </c>
      <c r="Z423" s="1" t="s">
        <v>29</v>
      </c>
      <c r="AA423" s="1" t="b">
        <v>0</v>
      </c>
    </row>
    <row r="424" spans="1:27" outlineLevel="2" x14ac:dyDescent="0.25">
      <c r="A424" s="1" t="b">
        <v>0</v>
      </c>
      <c r="B424" s="1" t="s">
        <v>3553</v>
      </c>
      <c r="C424" s="2">
        <v>1</v>
      </c>
      <c r="D424" s="1" t="s">
        <v>27</v>
      </c>
      <c r="E424" s="2">
        <v>513</v>
      </c>
      <c r="F424" s="1" t="s">
        <v>671</v>
      </c>
      <c r="G424" s="1" t="s">
        <v>672</v>
      </c>
      <c r="H424" s="1" t="s">
        <v>672</v>
      </c>
      <c r="I424" s="2">
        <v>1</v>
      </c>
      <c r="J424" s="3">
        <v>22</v>
      </c>
      <c r="K424" s="3">
        <v>2300</v>
      </c>
      <c r="L424" s="3">
        <v>50600</v>
      </c>
      <c r="M424" s="1" t="s">
        <v>29</v>
      </c>
      <c r="N424" s="1" t="s">
        <v>30</v>
      </c>
      <c r="O424" s="3">
        <v>0</v>
      </c>
      <c r="P424" s="4" t="s">
        <v>3552</v>
      </c>
      <c r="Q424" s="1" t="b">
        <v>0</v>
      </c>
      <c r="R424" s="2">
        <v>2300</v>
      </c>
      <c r="S424" s="3">
        <v>50600</v>
      </c>
      <c r="T424" s="2" t="s">
        <v>29</v>
      </c>
      <c r="U424" s="3">
        <v>0</v>
      </c>
      <c r="V424" s="2" t="s">
        <v>29</v>
      </c>
      <c r="W424" s="3">
        <v>0</v>
      </c>
      <c r="X424" s="2" t="s">
        <v>29</v>
      </c>
      <c r="Y424" s="3">
        <v>0</v>
      </c>
      <c r="Z424" s="1" t="s">
        <v>29</v>
      </c>
      <c r="AA424" s="1" t="b">
        <v>0</v>
      </c>
    </row>
    <row r="425" spans="1:27" outlineLevel="1" x14ac:dyDescent="0.25">
      <c r="L425" s="6">
        <f>SUBTOTAL(9,L423:L424)</f>
        <v>210600</v>
      </c>
    </row>
    <row r="426" spans="1:27" outlineLevel="2" x14ac:dyDescent="0.25">
      <c r="A426" s="5" t="s">
        <v>3554</v>
      </c>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1:27" outlineLevel="2" x14ac:dyDescent="0.25">
      <c r="A427" s="1" t="b">
        <v>0</v>
      </c>
      <c r="B427" s="1" t="s">
        <v>3555</v>
      </c>
      <c r="C427" s="2">
        <v>1</v>
      </c>
      <c r="D427" s="1" t="s">
        <v>27</v>
      </c>
      <c r="E427" s="2">
        <v>78</v>
      </c>
      <c r="F427" s="1" t="s">
        <v>418</v>
      </c>
      <c r="G427" s="1" t="s">
        <v>418</v>
      </c>
      <c r="H427" s="1" t="s">
        <v>29</v>
      </c>
      <c r="I427" s="2" t="s">
        <v>29</v>
      </c>
      <c r="J427" s="3">
        <v>59.18</v>
      </c>
      <c r="K427" s="3">
        <v>67</v>
      </c>
      <c r="L427" s="3">
        <v>3965.06</v>
      </c>
      <c r="M427" s="1" t="s">
        <v>29</v>
      </c>
      <c r="N427" s="1" t="s">
        <v>30</v>
      </c>
      <c r="O427" s="3">
        <v>0</v>
      </c>
      <c r="P427" s="4" t="s">
        <v>3556</v>
      </c>
      <c r="Q427" s="1" t="b">
        <v>0</v>
      </c>
      <c r="R427" s="2">
        <v>67</v>
      </c>
      <c r="S427" s="3">
        <v>3965.06</v>
      </c>
      <c r="T427" s="2" t="s">
        <v>29</v>
      </c>
      <c r="U427" s="3">
        <v>0</v>
      </c>
      <c r="V427" s="2" t="s">
        <v>29</v>
      </c>
      <c r="W427" s="3">
        <v>0</v>
      </c>
      <c r="X427" s="2" t="s">
        <v>29</v>
      </c>
      <c r="Y427" s="3">
        <v>0</v>
      </c>
      <c r="Z427" s="1" t="s">
        <v>31</v>
      </c>
      <c r="AA427" s="1" t="b">
        <v>0</v>
      </c>
    </row>
    <row r="428" spans="1:27" outlineLevel="2" x14ac:dyDescent="0.25">
      <c r="A428" s="1" t="b">
        <v>0</v>
      </c>
      <c r="B428" s="1" t="s">
        <v>3557</v>
      </c>
      <c r="C428" s="2">
        <v>1</v>
      </c>
      <c r="D428" s="1" t="s">
        <v>27</v>
      </c>
      <c r="E428" s="2">
        <v>120</v>
      </c>
      <c r="F428" s="1" t="s">
        <v>419</v>
      </c>
      <c r="G428" s="1" t="s">
        <v>420</v>
      </c>
      <c r="H428" s="1" t="s">
        <v>29</v>
      </c>
      <c r="I428" s="2" t="s">
        <v>29</v>
      </c>
      <c r="J428" s="3">
        <v>535</v>
      </c>
      <c r="K428" s="3">
        <v>36</v>
      </c>
      <c r="L428" s="3">
        <v>19260</v>
      </c>
      <c r="M428" s="1" t="s">
        <v>29</v>
      </c>
      <c r="N428" s="1" t="s">
        <v>30</v>
      </c>
      <c r="O428" s="3">
        <v>0</v>
      </c>
      <c r="P428" s="4" t="s">
        <v>3556</v>
      </c>
      <c r="Q428" s="1" t="b">
        <v>0</v>
      </c>
      <c r="R428" s="2">
        <v>36</v>
      </c>
      <c r="S428" s="3">
        <v>19260</v>
      </c>
      <c r="T428" s="2" t="s">
        <v>29</v>
      </c>
      <c r="U428" s="3">
        <v>0</v>
      </c>
      <c r="V428" s="2" t="s">
        <v>29</v>
      </c>
      <c r="W428" s="3">
        <v>0</v>
      </c>
      <c r="X428" s="2" t="s">
        <v>29</v>
      </c>
      <c r="Y428" s="3">
        <v>0</v>
      </c>
      <c r="Z428" s="1" t="s">
        <v>31</v>
      </c>
      <c r="AA428" s="1" t="b">
        <v>0</v>
      </c>
    </row>
    <row r="429" spans="1:27" outlineLevel="2" x14ac:dyDescent="0.25">
      <c r="A429" s="1" t="b">
        <v>0</v>
      </c>
      <c r="B429" s="1" t="s">
        <v>3558</v>
      </c>
      <c r="C429" s="2">
        <v>1</v>
      </c>
      <c r="D429" s="1" t="s">
        <v>27</v>
      </c>
      <c r="E429" s="2">
        <v>150</v>
      </c>
      <c r="F429" s="1" t="s">
        <v>421</v>
      </c>
      <c r="G429" s="1" t="s">
        <v>421</v>
      </c>
      <c r="H429" s="1" t="s">
        <v>29</v>
      </c>
      <c r="I429" s="2" t="s">
        <v>29</v>
      </c>
      <c r="J429" s="3">
        <v>65</v>
      </c>
      <c r="K429" s="3">
        <v>358</v>
      </c>
      <c r="L429" s="3">
        <v>23270</v>
      </c>
      <c r="M429" s="1" t="s">
        <v>29</v>
      </c>
      <c r="N429" s="1" t="s">
        <v>30</v>
      </c>
      <c r="O429" s="3">
        <v>0</v>
      </c>
      <c r="P429" s="4" t="s">
        <v>3556</v>
      </c>
      <c r="Q429" s="1" t="b">
        <v>0</v>
      </c>
      <c r="R429" s="2">
        <v>358</v>
      </c>
      <c r="S429" s="3">
        <v>23270</v>
      </c>
      <c r="T429" s="2" t="s">
        <v>29</v>
      </c>
      <c r="U429" s="3">
        <v>0</v>
      </c>
      <c r="V429" s="2" t="s">
        <v>29</v>
      </c>
      <c r="W429" s="3">
        <v>0</v>
      </c>
      <c r="X429" s="2" t="s">
        <v>29</v>
      </c>
      <c r="Y429" s="3">
        <v>0</v>
      </c>
      <c r="Z429" s="1" t="s">
        <v>31</v>
      </c>
      <c r="AA429" s="1" t="b">
        <v>0</v>
      </c>
    </row>
    <row r="430" spans="1:27" outlineLevel="2" x14ac:dyDescent="0.25">
      <c r="A430" s="1" t="b">
        <v>0</v>
      </c>
      <c r="B430" s="1" t="s">
        <v>3559</v>
      </c>
      <c r="C430" s="2">
        <v>1</v>
      </c>
      <c r="D430" s="1" t="s">
        <v>27</v>
      </c>
      <c r="E430" s="2">
        <v>175</v>
      </c>
      <c r="F430" s="1" t="s">
        <v>422</v>
      </c>
      <c r="G430" s="1" t="s">
        <v>422</v>
      </c>
      <c r="H430" s="1" t="s">
        <v>29</v>
      </c>
      <c r="I430" s="2" t="s">
        <v>29</v>
      </c>
      <c r="J430" s="3">
        <v>35</v>
      </c>
      <c r="K430" s="3">
        <v>340</v>
      </c>
      <c r="L430" s="3">
        <v>11900</v>
      </c>
      <c r="M430" s="1" t="s">
        <v>29</v>
      </c>
      <c r="N430" s="1" t="s">
        <v>30</v>
      </c>
      <c r="O430" s="3">
        <v>0</v>
      </c>
      <c r="P430" s="4" t="s">
        <v>3556</v>
      </c>
      <c r="Q430" s="1" t="b">
        <v>0</v>
      </c>
      <c r="R430" s="2">
        <v>340</v>
      </c>
      <c r="S430" s="3">
        <v>11900</v>
      </c>
      <c r="T430" s="2" t="s">
        <v>29</v>
      </c>
      <c r="U430" s="3">
        <v>0</v>
      </c>
      <c r="V430" s="2" t="s">
        <v>29</v>
      </c>
      <c r="W430" s="3">
        <v>0</v>
      </c>
      <c r="X430" s="2" t="s">
        <v>29</v>
      </c>
      <c r="Y430" s="3">
        <v>0</v>
      </c>
      <c r="Z430" s="1" t="s">
        <v>31</v>
      </c>
      <c r="AA430" s="1" t="b">
        <v>0</v>
      </c>
    </row>
    <row r="431" spans="1:27" outlineLevel="2" x14ac:dyDescent="0.25">
      <c r="A431" s="1" t="b">
        <v>0</v>
      </c>
      <c r="B431" s="1" t="s">
        <v>3560</v>
      </c>
      <c r="C431" s="2">
        <v>1</v>
      </c>
      <c r="D431" s="1" t="s">
        <v>27</v>
      </c>
      <c r="E431" s="2">
        <v>217</v>
      </c>
      <c r="F431" s="1" t="s">
        <v>425</v>
      </c>
      <c r="G431" s="1" t="s">
        <v>426</v>
      </c>
      <c r="H431" s="1" t="s">
        <v>29</v>
      </c>
      <c r="I431" s="2" t="s">
        <v>29</v>
      </c>
      <c r="J431" s="3">
        <v>25.9</v>
      </c>
      <c r="K431" s="3">
        <v>311</v>
      </c>
      <c r="L431" s="3">
        <v>8054.9</v>
      </c>
      <c r="M431" s="1" t="s">
        <v>29</v>
      </c>
      <c r="N431" s="1" t="s">
        <v>30</v>
      </c>
      <c r="O431" s="3">
        <v>0</v>
      </c>
      <c r="P431" s="4" t="s">
        <v>3556</v>
      </c>
      <c r="Q431" s="1" t="b">
        <v>0</v>
      </c>
      <c r="R431" s="2">
        <v>311</v>
      </c>
      <c r="S431" s="3">
        <v>8054.9</v>
      </c>
      <c r="T431" s="2" t="s">
        <v>29</v>
      </c>
      <c r="U431" s="3">
        <v>0</v>
      </c>
      <c r="V431" s="2" t="s">
        <v>29</v>
      </c>
      <c r="W431" s="3">
        <v>0</v>
      </c>
      <c r="X431" s="2" t="s">
        <v>29</v>
      </c>
      <c r="Y431" s="3">
        <v>0</v>
      </c>
      <c r="Z431" s="1" t="s">
        <v>31</v>
      </c>
      <c r="AA431" s="1" t="b">
        <v>0</v>
      </c>
    </row>
    <row r="432" spans="1:27" outlineLevel="1" x14ac:dyDescent="0.25">
      <c r="A432" s="1" t="b">
        <v>0</v>
      </c>
      <c r="B432" s="1" t="s">
        <v>3561</v>
      </c>
      <c r="C432" s="2">
        <v>1</v>
      </c>
      <c r="D432" s="1" t="s">
        <v>27</v>
      </c>
      <c r="E432" s="2">
        <v>282</v>
      </c>
      <c r="F432" s="1" t="s">
        <v>427</v>
      </c>
      <c r="G432" s="1" t="s">
        <v>427</v>
      </c>
      <c r="H432" s="1" t="s">
        <v>29</v>
      </c>
      <c r="I432" s="2" t="s">
        <v>29</v>
      </c>
      <c r="J432" s="3">
        <v>26</v>
      </c>
      <c r="K432" s="3">
        <v>8</v>
      </c>
      <c r="L432" s="3">
        <v>208</v>
      </c>
      <c r="M432" s="1" t="s">
        <v>29</v>
      </c>
      <c r="N432" s="1" t="s">
        <v>40</v>
      </c>
      <c r="O432" s="3">
        <v>0</v>
      </c>
      <c r="P432" s="4" t="s">
        <v>3556</v>
      </c>
      <c r="Q432" s="1" t="b">
        <v>0</v>
      </c>
      <c r="R432" s="2">
        <v>8</v>
      </c>
      <c r="S432" s="3">
        <v>208</v>
      </c>
      <c r="T432" s="2" t="s">
        <v>29</v>
      </c>
      <c r="U432" s="3">
        <v>0</v>
      </c>
      <c r="V432" s="2" t="s">
        <v>29</v>
      </c>
      <c r="W432" s="3">
        <v>0</v>
      </c>
      <c r="X432" s="2" t="s">
        <v>29</v>
      </c>
      <c r="Y432" s="3">
        <v>0</v>
      </c>
      <c r="Z432" s="1" t="s">
        <v>31</v>
      </c>
      <c r="AA432" s="1" t="b">
        <v>0</v>
      </c>
    </row>
    <row r="433" spans="1:27" outlineLevel="2" x14ac:dyDescent="0.25">
      <c r="A433" s="1" t="b">
        <v>0</v>
      </c>
      <c r="B433" s="1" t="s">
        <v>3562</v>
      </c>
      <c r="C433" s="2">
        <v>1</v>
      </c>
      <c r="D433" s="1" t="s">
        <v>27</v>
      </c>
      <c r="E433" s="2">
        <v>332</v>
      </c>
      <c r="F433" s="1" t="s">
        <v>428</v>
      </c>
      <c r="G433" s="1" t="s">
        <v>429</v>
      </c>
      <c r="H433" s="1" t="s">
        <v>429</v>
      </c>
      <c r="I433" s="2" t="s">
        <v>29</v>
      </c>
      <c r="J433" s="3">
        <v>61</v>
      </c>
      <c r="K433" s="3">
        <v>134</v>
      </c>
      <c r="L433" s="3">
        <v>8174</v>
      </c>
      <c r="M433" s="1" t="s">
        <v>29</v>
      </c>
      <c r="N433" s="1" t="s">
        <v>40</v>
      </c>
      <c r="O433" s="3">
        <v>0</v>
      </c>
      <c r="P433" s="4" t="s">
        <v>3556</v>
      </c>
      <c r="Q433" s="1" t="b">
        <v>0</v>
      </c>
      <c r="R433" s="2">
        <v>134</v>
      </c>
      <c r="S433" s="3">
        <v>8174</v>
      </c>
      <c r="T433" s="2" t="s">
        <v>29</v>
      </c>
      <c r="U433" s="3">
        <v>0</v>
      </c>
      <c r="V433" s="2" t="s">
        <v>29</v>
      </c>
      <c r="W433" s="3">
        <v>0</v>
      </c>
      <c r="X433" s="2" t="s">
        <v>29</v>
      </c>
      <c r="Y433" s="3">
        <v>0</v>
      </c>
      <c r="Z433" s="1" t="s">
        <v>31</v>
      </c>
      <c r="AA433" s="1" t="b">
        <v>0</v>
      </c>
    </row>
    <row r="434" spans="1:27" outlineLevel="2" x14ac:dyDescent="0.25">
      <c r="A434" s="1" t="b">
        <v>0</v>
      </c>
      <c r="B434" s="1" t="s">
        <v>3563</v>
      </c>
      <c r="C434" s="2">
        <v>1</v>
      </c>
      <c r="D434" s="1" t="s">
        <v>27</v>
      </c>
      <c r="E434" s="2">
        <v>335</v>
      </c>
      <c r="F434" s="1" t="s">
        <v>430</v>
      </c>
      <c r="G434" s="1" t="s">
        <v>431</v>
      </c>
      <c r="H434" s="1" t="s">
        <v>29</v>
      </c>
      <c r="I434" s="2" t="s">
        <v>29</v>
      </c>
      <c r="J434" s="3">
        <v>1050</v>
      </c>
      <c r="K434" s="3">
        <v>5</v>
      </c>
      <c r="L434" s="3">
        <v>5250</v>
      </c>
      <c r="M434" s="1" t="s">
        <v>29</v>
      </c>
      <c r="N434" s="1" t="s">
        <v>40</v>
      </c>
      <c r="O434" s="3">
        <v>0</v>
      </c>
      <c r="P434" s="4" t="s">
        <v>3556</v>
      </c>
      <c r="Q434" s="1" t="b">
        <v>0</v>
      </c>
      <c r="R434" s="2">
        <v>5</v>
      </c>
      <c r="S434" s="3">
        <v>5250</v>
      </c>
      <c r="T434" s="2" t="s">
        <v>29</v>
      </c>
      <c r="U434" s="3">
        <v>0</v>
      </c>
      <c r="V434" s="2" t="s">
        <v>29</v>
      </c>
      <c r="W434" s="3">
        <v>0</v>
      </c>
      <c r="X434" s="2" t="s">
        <v>29</v>
      </c>
      <c r="Y434" s="3">
        <v>0</v>
      </c>
      <c r="Z434" s="1" t="s">
        <v>31</v>
      </c>
      <c r="AA434" s="1" t="b">
        <v>0</v>
      </c>
    </row>
    <row r="435" spans="1:27" outlineLevel="2" x14ac:dyDescent="0.25">
      <c r="A435" s="1" t="b">
        <v>0</v>
      </c>
      <c r="B435" s="1" t="s">
        <v>3564</v>
      </c>
      <c r="C435" s="2">
        <v>1</v>
      </c>
      <c r="D435" s="1" t="s">
        <v>27</v>
      </c>
      <c r="E435" s="2">
        <v>345</v>
      </c>
      <c r="F435" s="1" t="s">
        <v>432</v>
      </c>
      <c r="G435" s="1" t="s">
        <v>433</v>
      </c>
      <c r="H435" s="1" t="s">
        <v>433</v>
      </c>
      <c r="I435" s="2" t="s">
        <v>29</v>
      </c>
      <c r="J435" s="3">
        <v>38</v>
      </c>
      <c r="K435" s="3">
        <v>20</v>
      </c>
      <c r="L435" s="3">
        <v>760</v>
      </c>
      <c r="M435" s="1" t="s">
        <v>29</v>
      </c>
      <c r="N435" s="1" t="s">
        <v>40</v>
      </c>
      <c r="O435" s="3">
        <v>0</v>
      </c>
      <c r="P435" s="4" t="s">
        <v>3556</v>
      </c>
      <c r="Q435" s="1" t="b">
        <v>0</v>
      </c>
      <c r="R435" s="2">
        <v>20</v>
      </c>
      <c r="S435" s="3">
        <v>760</v>
      </c>
      <c r="T435" s="2" t="s">
        <v>29</v>
      </c>
      <c r="U435" s="3">
        <v>0</v>
      </c>
      <c r="V435" s="2" t="s">
        <v>29</v>
      </c>
      <c r="W435" s="3">
        <v>0</v>
      </c>
      <c r="X435" s="2" t="s">
        <v>29</v>
      </c>
      <c r="Y435" s="3">
        <v>0</v>
      </c>
      <c r="Z435" s="1" t="s">
        <v>31</v>
      </c>
      <c r="AA435" s="1" t="b">
        <v>0</v>
      </c>
    </row>
    <row r="436" spans="1:27" outlineLevel="2" x14ac:dyDescent="0.25">
      <c r="A436" s="1" t="b">
        <v>0</v>
      </c>
      <c r="B436" s="1" t="s">
        <v>3565</v>
      </c>
      <c r="C436" s="2">
        <v>1</v>
      </c>
      <c r="D436" s="1" t="s">
        <v>27</v>
      </c>
      <c r="E436" s="2">
        <v>421</v>
      </c>
      <c r="F436" s="1" t="s">
        <v>434</v>
      </c>
      <c r="G436" s="1" t="s">
        <v>435</v>
      </c>
      <c r="H436" s="1" t="s">
        <v>29</v>
      </c>
      <c r="I436" s="2" t="s">
        <v>29</v>
      </c>
      <c r="J436" s="3">
        <v>86</v>
      </c>
      <c r="K436" s="3">
        <v>27</v>
      </c>
      <c r="L436" s="3">
        <v>2322</v>
      </c>
      <c r="M436" s="1" t="s">
        <v>29</v>
      </c>
      <c r="N436" s="1" t="s">
        <v>40</v>
      </c>
      <c r="O436" s="3">
        <v>0</v>
      </c>
      <c r="P436" s="4" t="s">
        <v>3556</v>
      </c>
      <c r="Q436" s="1" t="b">
        <v>0</v>
      </c>
      <c r="R436" s="2">
        <v>27</v>
      </c>
      <c r="S436" s="3">
        <v>2322</v>
      </c>
      <c r="T436" s="2" t="s">
        <v>29</v>
      </c>
      <c r="U436" s="3">
        <v>0</v>
      </c>
      <c r="V436" s="2" t="s">
        <v>29</v>
      </c>
      <c r="W436" s="3">
        <v>0</v>
      </c>
      <c r="X436" s="2" t="s">
        <v>29</v>
      </c>
      <c r="Y436" s="3">
        <v>0</v>
      </c>
      <c r="Z436" s="1" t="s">
        <v>31</v>
      </c>
      <c r="AA436" s="1" t="b">
        <v>0</v>
      </c>
    </row>
    <row r="437" spans="1:27" outlineLevel="2" x14ac:dyDescent="0.25">
      <c r="A437" s="1" t="b">
        <v>0</v>
      </c>
      <c r="B437" s="1" t="s">
        <v>3566</v>
      </c>
      <c r="C437" s="2">
        <v>1</v>
      </c>
      <c r="D437" s="1" t="s">
        <v>27</v>
      </c>
      <c r="E437" s="2">
        <v>436</v>
      </c>
      <c r="F437" s="1" t="s">
        <v>436</v>
      </c>
      <c r="G437" s="1" t="s">
        <v>437</v>
      </c>
      <c r="H437" s="1" t="s">
        <v>29</v>
      </c>
      <c r="I437" s="2" t="s">
        <v>29</v>
      </c>
      <c r="J437" s="3">
        <v>300</v>
      </c>
      <c r="K437" s="3">
        <v>30</v>
      </c>
      <c r="L437" s="3">
        <v>9000</v>
      </c>
      <c r="M437" s="1" t="s">
        <v>29</v>
      </c>
      <c r="N437" s="1" t="s">
        <v>40</v>
      </c>
      <c r="O437" s="3">
        <v>0</v>
      </c>
      <c r="P437" s="4" t="s">
        <v>3556</v>
      </c>
      <c r="Q437" s="1" t="b">
        <v>0</v>
      </c>
      <c r="R437" s="2">
        <v>30</v>
      </c>
      <c r="S437" s="3">
        <v>9000</v>
      </c>
      <c r="T437" s="2" t="s">
        <v>29</v>
      </c>
      <c r="U437" s="3">
        <v>0</v>
      </c>
      <c r="V437" s="2" t="s">
        <v>29</v>
      </c>
      <c r="W437" s="3">
        <v>0</v>
      </c>
      <c r="X437" s="2" t="s">
        <v>29</v>
      </c>
      <c r="Y437" s="3">
        <v>0</v>
      </c>
      <c r="Z437" s="1" t="s">
        <v>31</v>
      </c>
      <c r="AA437" s="1" t="b">
        <v>0</v>
      </c>
    </row>
    <row r="438" spans="1:27" outlineLevel="2" x14ac:dyDescent="0.25">
      <c r="A438" s="1" t="b">
        <v>0</v>
      </c>
      <c r="B438" s="1" t="s">
        <v>3567</v>
      </c>
      <c r="C438" s="2">
        <v>1</v>
      </c>
      <c r="D438" s="1" t="s">
        <v>27</v>
      </c>
      <c r="E438" s="2">
        <v>461</v>
      </c>
      <c r="F438" s="1" t="s">
        <v>440</v>
      </c>
      <c r="G438" s="1" t="s">
        <v>441</v>
      </c>
      <c r="H438" s="1" t="s">
        <v>441</v>
      </c>
      <c r="I438" s="2" t="s">
        <v>29</v>
      </c>
      <c r="J438" s="3">
        <v>303.7</v>
      </c>
      <c r="K438" s="3">
        <v>15</v>
      </c>
      <c r="L438" s="3">
        <v>4555.5</v>
      </c>
      <c r="M438" s="1" t="s">
        <v>29</v>
      </c>
      <c r="N438" s="1" t="s">
        <v>30</v>
      </c>
      <c r="O438" s="3">
        <v>0</v>
      </c>
      <c r="P438" s="4" t="s">
        <v>3556</v>
      </c>
      <c r="Q438" s="1" t="b">
        <v>0</v>
      </c>
      <c r="R438" s="2">
        <v>15</v>
      </c>
      <c r="S438" s="3">
        <v>4555.5</v>
      </c>
      <c r="T438" s="2" t="s">
        <v>29</v>
      </c>
      <c r="U438" s="3">
        <v>0</v>
      </c>
      <c r="V438" s="2" t="s">
        <v>29</v>
      </c>
      <c r="W438" s="3">
        <v>0</v>
      </c>
      <c r="X438" s="2" t="s">
        <v>29</v>
      </c>
      <c r="Y438" s="3">
        <v>0</v>
      </c>
      <c r="Z438" s="1" t="s">
        <v>31</v>
      </c>
      <c r="AA438" s="1" t="b">
        <v>0</v>
      </c>
    </row>
    <row r="439" spans="1:27" outlineLevel="2" x14ac:dyDescent="0.25">
      <c r="A439" s="1" t="b">
        <v>0</v>
      </c>
      <c r="B439" s="1" t="s">
        <v>3568</v>
      </c>
      <c r="C439" s="2">
        <v>1</v>
      </c>
      <c r="D439" s="1" t="s">
        <v>27</v>
      </c>
      <c r="E439" s="2">
        <v>471</v>
      </c>
      <c r="F439" s="1" t="s">
        <v>442</v>
      </c>
      <c r="G439" s="1" t="s">
        <v>442</v>
      </c>
      <c r="H439" s="1" t="s">
        <v>442</v>
      </c>
      <c r="I439" s="2" t="s">
        <v>29</v>
      </c>
      <c r="J439" s="3">
        <v>61</v>
      </c>
      <c r="K439" s="3">
        <v>20</v>
      </c>
      <c r="L439" s="3">
        <v>1220</v>
      </c>
      <c r="M439" s="1" t="s">
        <v>29</v>
      </c>
      <c r="N439" s="1" t="s">
        <v>40</v>
      </c>
      <c r="O439" s="3">
        <v>0</v>
      </c>
      <c r="P439" s="4" t="s">
        <v>3556</v>
      </c>
      <c r="Q439" s="1" t="b">
        <v>0</v>
      </c>
      <c r="R439" s="2">
        <v>20</v>
      </c>
      <c r="S439" s="3">
        <v>1220</v>
      </c>
      <c r="T439" s="2" t="s">
        <v>29</v>
      </c>
      <c r="U439" s="3">
        <v>0</v>
      </c>
      <c r="V439" s="2" t="s">
        <v>29</v>
      </c>
      <c r="W439" s="3">
        <v>0</v>
      </c>
      <c r="X439" s="2" t="s">
        <v>29</v>
      </c>
      <c r="Y439" s="3">
        <v>0</v>
      </c>
      <c r="Z439" s="1" t="s">
        <v>31</v>
      </c>
      <c r="AA439" s="1" t="b">
        <v>0</v>
      </c>
    </row>
    <row r="440" spans="1:27" outlineLevel="2" x14ac:dyDescent="0.25">
      <c r="A440" s="1" t="b">
        <v>0</v>
      </c>
      <c r="B440" s="1" t="s">
        <v>3569</v>
      </c>
      <c r="C440" s="2">
        <v>1</v>
      </c>
      <c r="D440" s="1" t="s">
        <v>27</v>
      </c>
      <c r="E440" s="2">
        <v>562</v>
      </c>
      <c r="F440" s="1" t="s">
        <v>445</v>
      </c>
      <c r="G440" s="1" t="s">
        <v>445</v>
      </c>
      <c r="H440" s="1" t="s">
        <v>446</v>
      </c>
      <c r="I440" s="2">
        <v>10</v>
      </c>
      <c r="J440" s="3">
        <v>176</v>
      </c>
      <c r="K440" s="3">
        <v>1</v>
      </c>
      <c r="L440" s="3">
        <v>176</v>
      </c>
      <c r="M440" s="1" t="s">
        <v>29</v>
      </c>
      <c r="N440" s="1" t="s">
        <v>40</v>
      </c>
      <c r="O440" s="3">
        <v>0</v>
      </c>
      <c r="P440" s="4" t="s">
        <v>3556</v>
      </c>
      <c r="Q440" s="1" t="b">
        <v>0</v>
      </c>
      <c r="R440" s="2">
        <v>1</v>
      </c>
      <c r="S440" s="3">
        <v>176</v>
      </c>
      <c r="T440" s="2" t="s">
        <v>29</v>
      </c>
      <c r="U440" s="3">
        <v>0</v>
      </c>
      <c r="V440" s="2" t="s">
        <v>29</v>
      </c>
      <c r="W440" s="3">
        <v>0</v>
      </c>
      <c r="X440" s="2" t="s">
        <v>29</v>
      </c>
      <c r="Y440" s="3">
        <v>0</v>
      </c>
      <c r="Z440" s="1" t="s">
        <v>31</v>
      </c>
      <c r="AA440" s="1" t="b">
        <v>0</v>
      </c>
    </row>
    <row r="441" spans="1:27" outlineLevel="2" x14ac:dyDescent="0.25">
      <c r="A441" s="1" t="b">
        <v>0</v>
      </c>
      <c r="B441" s="1" t="s">
        <v>3570</v>
      </c>
      <c r="C441" s="2">
        <v>1</v>
      </c>
      <c r="D441" s="1" t="s">
        <v>27</v>
      </c>
      <c r="E441" s="2">
        <v>565</v>
      </c>
      <c r="F441" s="1" t="s">
        <v>447</v>
      </c>
      <c r="G441" s="1" t="s">
        <v>447</v>
      </c>
      <c r="H441" s="1" t="s">
        <v>447</v>
      </c>
      <c r="I441" s="2">
        <v>10</v>
      </c>
      <c r="J441" s="3">
        <v>61</v>
      </c>
      <c r="K441" s="3">
        <v>47</v>
      </c>
      <c r="L441" s="3">
        <v>2867</v>
      </c>
      <c r="M441" s="1" t="s">
        <v>29</v>
      </c>
      <c r="N441" s="1" t="s">
        <v>30</v>
      </c>
      <c r="O441" s="3">
        <v>0</v>
      </c>
      <c r="P441" s="4" t="s">
        <v>3556</v>
      </c>
      <c r="Q441" s="1" t="b">
        <v>0</v>
      </c>
      <c r="R441" s="2">
        <v>47</v>
      </c>
      <c r="S441" s="3">
        <v>2867</v>
      </c>
      <c r="T441" s="2" t="s">
        <v>29</v>
      </c>
      <c r="U441" s="3">
        <v>0</v>
      </c>
      <c r="V441" s="2" t="s">
        <v>29</v>
      </c>
      <c r="W441" s="3">
        <v>0</v>
      </c>
      <c r="X441" s="2" t="s">
        <v>29</v>
      </c>
      <c r="Y441" s="3">
        <v>0</v>
      </c>
      <c r="Z441" s="1" t="s">
        <v>31</v>
      </c>
      <c r="AA441" s="1" t="b">
        <v>0</v>
      </c>
    </row>
    <row r="442" spans="1:27" outlineLevel="2" x14ac:dyDescent="0.25">
      <c r="A442" s="1" t="b">
        <v>0</v>
      </c>
      <c r="B442" s="1" t="s">
        <v>3571</v>
      </c>
      <c r="C442" s="2">
        <v>1</v>
      </c>
      <c r="D442" s="1" t="s">
        <v>27</v>
      </c>
      <c r="E442" s="2">
        <v>613</v>
      </c>
      <c r="F442" s="1" t="s">
        <v>448</v>
      </c>
      <c r="G442" s="1" t="s">
        <v>448</v>
      </c>
      <c r="H442" s="1" t="s">
        <v>449</v>
      </c>
      <c r="I442" s="2">
        <v>1</v>
      </c>
      <c r="J442" s="3">
        <v>20</v>
      </c>
      <c r="K442" s="3">
        <v>200</v>
      </c>
      <c r="L442" s="3">
        <v>4000</v>
      </c>
      <c r="M442" s="1" t="s">
        <v>29</v>
      </c>
      <c r="N442" s="1" t="s">
        <v>29</v>
      </c>
      <c r="O442" s="3">
        <v>0</v>
      </c>
      <c r="P442" s="4" t="s">
        <v>3556</v>
      </c>
      <c r="Q442" s="1" t="b">
        <v>0</v>
      </c>
      <c r="R442" s="2">
        <v>200</v>
      </c>
      <c r="S442" s="3">
        <v>4000</v>
      </c>
      <c r="T442" s="2" t="s">
        <v>29</v>
      </c>
      <c r="U442" s="3">
        <v>0</v>
      </c>
      <c r="V442" s="2" t="s">
        <v>29</v>
      </c>
      <c r="W442" s="3">
        <v>0</v>
      </c>
      <c r="X442" s="2" t="s">
        <v>29</v>
      </c>
      <c r="Y442" s="3">
        <v>0</v>
      </c>
      <c r="Z442" s="1" t="s">
        <v>29</v>
      </c>
      <c r="AA442" s="1" t="b">
        <v>0</v>
      </c>
    </row>
    <row r="443" spans="1:27" outlineLevel="2" x14ac:dyDescent="0.25">
      <c r="L443" s="6">
        <f>SUBTOTAL(9,L427:L442)</f>
        <v>104982.45999999999</v>
      </c>
    </row>
    <row r="444" spans="1:27" outlineLevel="2" x14ac:dyDescent="0.25">
      <c r="A444" s="5" t="s">
        <v>3572</v>
      </c>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1:27" outlineLevel="2" x14ac:dyDescent="0.25">
      <c r="A445" s="1" t="b">
        <v>0</v>
      </c>
      <c r="B445" s="1" t="s">
        <v>3573</v>
      </c>
      <c r="C445" s="2">
        <v>3</v>
      </c>
      <c r="D445" s="1" t="s">
        <v>673</v>
      </c>
      <c r="E445" s="2">
        <v>599</v>
      </c>
      <c r="F445" s="1" t="s">
        <v>676</v>
      </c>
      <c r="G445" s="1" t="s">
        <v>677</v>
      </c>
      <c r="H445" s="1" t="s">
        <v>678</v>
      </c>
      <c r="I445" s="2">
        <v>10</v>
      </c>
      <c r="J445" s="3">
        <v>295</v>
      </c>
      <c r="K445" s="3">
        <v>20</v>
      </c>
      <c r="L445" s="3">
        <v>5900</v>
      </c>
      <c r="M445" s="1" t="s">
        <v>29</v>
      </c>
      <c r="N445" s="1" t="s">
        <v>40</v>
      </c>
      <c r="O445" s="3">
        <v>0</v>
      </c>
      <c r="P445" s="4" t="s">
        <v>3574</v>
      </c>
      <c r="Q445" s="1" t="b">
        <v>0</v>
      </c>
      <c r="R445" s="2">
        <v>20</v>
      </c>
      <c r="S445" s="3">
        <v>5900</v>
      </c>
      <c r="T445" s="2" t="s">
        <v>29</v>
      </c>
      <c r="U445" s="3">
        <v>0</v>
      </c>
      <c r="V445" s="2" t="s">
        <v>29</v>
      </c>
      <c r="W445" s="3">
        <v>0</v>
      </c>
      <c r="X445" s="2" t="s">
        <v>29</v>
      </c>
      <c r="Y445" s="3">
        <v>0</v>
      </c>
      <c r="Z445" s="1" t="s">
        <v>31</v>
      </c>
      <c r="AA445" s="1" t="b">
        <v>0</v>
      </c>
    </row>
    <row r="446" spans="1:27" outlineLevel="2" x14ac:dyDescent="0.25">
      <c r="A446" s="1" t="b">
        <v>0</v>
      </c>
      <c r="B446" s="1" t="s">
        <v>3575</v>
      </c>
      <c r="C446" s="2">
        <v>3</v>
      </c>
      <c r="D446" s="1" t="s">
        <v>673</v>
      </c>
      <c r="E446" s="2">
        <v>600</v>
      </c>
      <c r="F446" s="1" t="s">
        <v>679</v>
      </c>
      <c r="G446" s="1" t="s">
        <v>680</v>
      </c>
      <c r="H446" s="1" t="s">
        <v>681</v>
      </c>
      <c r="I446" s="2">
        <v>20</v>
      </c>
      <c r="J446" s="3">
        <v>410</v>
      </c>
      <c r="K446" s="3">
        <v>40</v>
      </c>
      <c r="L446" s="3">
        <v>16400</v>
      </c>
      <c r="M446" s="1" t="s">
        <v>29</v>
      </c>
      <c r="N446" s="1" t="s">
        <v>40</v>
      </c>
      <c r="O446" s="3">
        <v>0</v>
      </c>
      <c r="P446" s="4" t="s">
        <v>3574</v>
      </c>
      <c r="Q446" s="1" t="b">
        <v>0</v>
      </c>
      <c r="R446" s="2">
        <v>40</v>
      </c>
      <c r="S446" s="3">
        <v>16400</v>
      </c>
      <c r="T446" s="2" t="s">
        <v>29</v>
      </c>
      <c r="U446" s="3">
        <v>0</v>
      </c>
      <c r="V446" s="2" t="s">
        <v>29</v>
      </c>
      <c r="W446" s="3">
        <v>0</v>
      </c>
      <c r="X446" s="2" t="s">
        <v>29</v>
      </c>
      <c r="Y446" s="3">
        <v>0</v>
      </c>
      <c r="Z446" s="1" t="s">
        <v>31</v>
      </c>
      <c r="AA446" s="1" t="b">
        <v>0</v>
      </c>
    </row>
    <row r="447" spans="1:27" outlineLevel="2" x14ac:dyDescent="0.25">
      <c r="A447" s="1" t="b">
        <v>0</v>
      </c>
      <c r="B447" s="1" t="s">
        <v>3576</v>
      </c>
      <c r="C447" s="2">
        <v>3</v>
      </c>
      <c r="D447" s="1" t="s">
        <v>673</v>
      </c>
      <c r="E447" s="2">
        <v>601</v>
      </c>
      <c r="F447" s="1" t="s">
        <v>682</v>
      </c>
      <c r="G447" s="1" t="s">
        <v>682</v>
      </c>
      <c r="H447" s="1" t="s">
        <v>683</v>
      </c>
      <c r="I447" s="2">
        <v>200</v>
      </c>
      <c r="J447" s="3">
        <v>17</v>
      </c>
      <c r="K447" s="3">
        <v>400</v>
      </c>
      <c r="L447" s="3">
        <v>6800</v>
      </c>
      <c r="M447" s="1" t="s">
        <v>29</v>
      </c>
      <c r="N447" s="1" t="s">
        <v>40</v>
      </c>
      <c r="O447" s="3">
        <v>0</v>
      </c>
      <c r="P447" s="4" t="s">
        <v>3574</v>
      </c>
      <c r="Q447" s="1" t="b">
        <v>0</v>
      </c>
      <c r="R447" s="2">
        <v>400</v>
      </c>
      <c r="S447" s="3">
        <v>6800</v>
      </c>
      <c r="T447" s="2" t="s">
        <v>29</v>
      </c>
      <c r="U447" s="3">
        <v>0</v>
      </c>
      <c r="V447" s="2" t="s">
        <v>29</v>
      </c>
      <c r="W447" s="3">
        <v>0</v>
      </c>
      <c r="X447" s="2" t="s">
        <v>29</v>
      </c>
      <c r="Y447" s="3">
        <v>0</v>
      </c>
      <c r="Z447" s="1" t="s">
        <v>31</v>
      </c>
      <c r="AA447" s="1" t="b">
        <v>0</v>
      </c>
    </row>
    <row r="448" spans="1:27" outlineLevel="2" x14ac:dyDescent="0.25">
      <c r="A448" s="1" t="b">
        <v>0</v>
      </c>
      <c r="B448" s="1" t="s">
        <v>3577</v>
      </c>
      <c r="C448" s="2">
        <v>3</v>
      </c>
      <c r="D448" s="1" t="s">
        <v>673</v>
      </c>
      <c r="E448" s="2">
        <v>602</v>
      </c>
      <c r="F448" s="1" t="s">
        <v>684</v>
      </c>
      <c r="G448" s="1" t="s">
        <v>685</v>
      </c>
      <c r="H448" s="1" t="s">
        <v>29</v>
      </c>
      <c r="I448" s="2" t="s">
        <v>29</v>
      </c>
      <c r="J448" s="3">
        <v>240</v>
      </c>
      <c r="K448" s="3">
        <v>20</v>
      </c>
      <c r="L448" s="3">
        <v>4800</v>
      </c>
      <c r="M448" s="1" t="s">
        <v>29</v>
      </c>
      <c r="N448" s="1" t="s">
        <v>40</v>
      </c>
      <c r="O448" s="3">
        <v>0</v>
      </c>
      <c r="P448" s="4" t="s">
        <v>3574</v>
      </c>
      <c r="Q448" s="1" t="b">
        <v>0</v>
      </c>
      <c r="R448" s="2">
        <v>20</v>
      </c>
      <c r="S448" s="3">
        <v>4800</v>
      </c>
      <c r="T448" s="2" t="s">
        <v>29</v>
      </c>
      <c r="U448" s="3">
        <v>0</v>
      </c>
      <c r="V448" s="2" t="s">
        <v>29</v>
      </c>
      <c r="W448" s="3">
        <v>0</v>
      </c>
      <c r="X448" s="2" t="s">
        <v>29</v>
      </c>
      <c r="Y448" s="3">
        <v>0</v>
      </c>
      <c r="Z448" s="1" t="s">
        <v>31</v>
      </c>
      <c r="AA448" s="1" t="b">
        <v>0</v>
      </c>
    </row>
    <row r="449" spans="1:27" outlineLevel="2" x14ac:dyDescent="0.25">
      <c r="A449" s="1" t="b">
        <v>0</v>
      </c>
      <c r="B449" s="1" t="s">
        <v>3578</v>
      </c>
      <c r="C449" s="2">
        <v>3</v>
      </c>
      <c r="D449" s="1" t="s">
        <v>673</v>
      </c>
      <c r="E449" s="2">
        <v>603</v>
      </c>
      <c r="F449" s="1" t="s">
        <v>686</v>
      </c>
      <c r="G449" s="1" t="s">
        <v>686</v>
      </c>
      <c r="H449" s="1" t="s">
        <v>687</v>
      </c>
      <c r="I449" s="2">
        <v>10</v>
      </c>
      <c r="J449" s="3">
        <v>210</v>
      </c>
      <c r="K449" s="3">
        <v>50</v>
      </c>
      <c r="L449" s="3">
        <v>10500</v>
      </c>
      <c r="M449" s="1" t="s">
        <v>29</v>
      </c>
      <c r="N449" s="1" t="s">
        <v>40</v>
      </c>
      <c r="O449" s="3">
        <v>0</v>
      </c>
      <c r="P449" s="4" t="s">
        <v>3574</v>
      </c>
      <c r="Q449" s="1" t="b">
        <v>0</v>
      </c>
      <c r="R449" s="2">
        <v>50</v>
      </c>
      <c r="S449" s="3">
        <v>10500</v>
      </c>
      <c r="T449" s="2" t="s">
        <v>29</v>
      </c>
      <c r="U449" s="3">
        <v>0</v>
      </c>
      <c r="V449" s="2" t="s">
        <v>29</v>
      </c>
      <c r="W449" s="3">
        <v>0</v>
      </c>
      <c r="X449" s="2" t="s">
        <v>29</v>
      </c>
      <c r="Y449" s="3">
        <v>0</v>
      </c>
      <c r="Z449" s="1" t="s">
        <v>31</v>
      </c>
      <c r="AA449" s="1" t="b">
        <v>0</v>
      </c>
    </row>
    <row r="450" spans="1:27" outlineLevel="2" x14ac:dyDescent="0.25">
      <c r="A450" s="1" t="b">
        <v>0</v>
      </c>
      <c r="B450" s="1" t="s">
        <v>3579</v>
      </c>
      <c r="C450" s="2">
        <v>3</v>
      </c>
      <c r="D450" s="1" t="s">
        <v>673</v>
      </c>
      <c r="E450" s="2">
        <v>604</v>
      </c>
      <c r="F450" s="1" t="s">
        <v>688</v>
      </c>
      <c r="G450" s="1" t="s">
        <v>689</v>
      </c>
      <c r="H450" s="1" t="s">
        <v>690</v>
      </c>
      <c r="I450" s="2">
        <v>10</v>
      </c>
      <c r="J450" s="3">
        <v>160</v>
      </c>
      <c r="K450" s="3">
        <v>20</v>
      </c>
      <c r="L450" s="3">
        <v>3200</v>
      </c>
      <c r="M450" s="1" t="s">
        <v>29</v>
      </c>
      <c r="N450" s="1" t="s">
        <v>40</v>
      </c>
      <c r="O450" s="3">
        <v>0</v>
      </c>
      <c r="P450" s="4" t="s">
        <v>3574</v>
      </c>
      <c r="Q450" s="1" t="b">
        <v>0</v>
      </c>
      <c r="R450" s="2">
        <v>20</v>
      </c>
      <c r="S450" s="3">
        <v>3200</v>
      </c>
      <c r="T450" s="2" t="s">
        <v>29</v>
      </c>
      <c r="U450" s="3">
        <v>0</v>
      </c>
      <c r="V450" s="2" t="s">
        <v>29</v>
      </c>
      <c r="W450" s="3">
        <v>0</v>
      </c>
      <c r="X450" s="2" t="s">
        <v>29</v>
      </c>
      <c r="Y450" s="3">
        <v>0</v>
      </c>
      <c r="Z450" s="1" t="s">
        <v>31</v>
      </c>
      <c r="AA450" s="1" t="b">
        <v>0</v>
      </c>
    </row>
    <row r="451" spans="1:27" outlineLevel="2" x14ac:dyDescent="0.25">
      <c r="A451" s="1" t="b">
        <v>0</v>
      </c>
      <c r="B451" s="1" t="s">
        <v>3580</v>
      </c>
      <c r="C451" s="2">
        <v>3</v>
      </c>
      <c r="D451" s="1" t="s">
        <v>673</v>
      </c>
      <c r="E451" s="2">
        <v>605</v>
      </c>
      <c r="F451" s="1" t="s">
        <v>691</v>
      </c>
      <c r="G451" s="1" t="s">
        <v>692</v>
      </c>
      <c r="H451" s="1" t="s">
        <v>29</v>
      </c>
      <c r="I451" s="2" t="s">
        <v>29</v>
      </c>
      <c r="J451" s="3">
        <v>161</v>
      </c>
      <c r="K451" s="3">
        <v>20</v>
      </c>
      <c r="L451" s="3">
        <v>3220</v>
      </c>
      <c r="M451" s="1" t="s">
        <v>29</v>
      </c>
      <c r="N451" s="1" t="s">
        <v>40</v>
      </c>
      <c r="O451" s="3">
        <v>0</v>
      </c>
      <c r="P451" s="4" t="s">
        <v>3574</v>
      </c>
      <c r="Q451" s="1" t="b">
        <v>0</v>
      </c>
      <c r="R451" s="2">
        <v>20</v>
      </c>
      <c r="S451" s="3">
        <v>3220</v>
      </c>
      <c r="T451" s="2" t="s">
        <v>29</v>
      </c>
      <c r="U451" s="3">
        <v>0</v>
      </c>
      <c r="V451" s="2" t="s">
        <v>29</v>
      </c>
      <c r="W451" s="3">
        <v>0</v>
      </c>
      <c r="X451" s="2" t="s">
        <v>29</v>
      </c>
      <c r="Y451" s="3">
        <v>0</v>
      </c>
      <c r="Z451" s="1" t="s">
        <v>31</v>
      </c>
      <c r="AA451" s="1" t="b">
        <v>0</v>
      </c>
    </row>
    <row r="452" spans="1:27" outlineLevel="2" x14ac:dyDescent="0.25">
      <c r="A452" s="1" t="b">
        <v>0</v>
      </c>
      <c r="B452" s="1" t="s">
        <v>3581</v>
      </c>
      <c r="C452" s="2">
        <v>3</v>
      </c>
      <c r="D452" s="1" t="s">
        <v>673</v>
      </c>
      <c r="E452" s="2">
        <v>606</v>
      </c>
      <c r="F452" s="1" t="s">
        <v>693</v>
      </c>
      <c r="G452" s="1" t="s">
        <v>694</v>
      </c>
      <c r="H452" s="1" t="s">
        <v>64</v>
      </c>
      <c r="I452" s="2">
        <v>10</v>
      </c>
      <c r="J452" s="3">
        <v>320</v>
      </c>
      <c r="K452" s="3">
        <v>20</v>
      </c>
      <c r="L452" s="3">
        <v>6400</v>
      </c>
      <c r="M452" s="1" t="s">
        <v>29</v>
      </c>
      <c r="N452" s="1" t="s">
        <v>40</v>
      </c>
      <c r="O452" s="3">
        <v>0</v>
      </c>
      <c r="P452" s="4" t="s">
        <v>3574</v>
      </c>
      <c r="Q452" s="1" t="b">
        <v>0</v>
      </c>
      <c r="R452" s="2">
        <v>20</v>
      </c>
      <c r="S452" s="3">
        <v>6400</v>
      </c>
      <c r="T452" s="2" t="s">
        <v>29</v>
      </c>
      <c r="U452" s="3">
        <v>0</v>
      </c>
      <c r="V452" s="2" t="s">
        <v>29</v>
      </c>
      <c r="W452" s="3">
        <v>0</v>
      </c>
      <c r="X452" s="2" t="s">
        <v>29</v>
      </c>
      <c r="Y452" s="3">
        <v>0</v>
      </c>
      <c r="Z452" s="1" t="s">
        <v>31</v>
      </c>
      <c r="AA452" s="1" t="b">
        <v>0</v>
      </c>
    </row>
    <row r="453" spans="1:27" outlineLevel="2" x14ac:dyDescent="0.25">
      <c r="A453" s="1" t="b">
        <v>0</v>
      </c>
      <c r="B453" s="1" t="s">
        <v>3582</v>
      </c>
      <c r="C453" s="2">
        <v>3</v>
      </c>
      <c r="D453" s="1" t="s">
        <v>673</v>
      </c>
      <c r="E453" s="2">
        <v>607</v>
      </c>
      <c r="F453" s="1" t="s">
        <v>695</v>
      </c>
      <c r="G453" s="1" t="s">
        <v>696</v>
      </c>
      <c r="H453" s="1" t="s">
        <v>697</v>
      </c>
      <c r="I453" s="2">
        <v>1</v>
      </c>
      <c r="J453" s="3">
        <v>19</v>
      </c>
      <c r="K453" s="3">
        <v>400</v>
      </c>
      <c r="L453" s="3">
        <v>7600</v>
      </c>
      <c r="M453" s="1" t="s">
        <v>29</v>
      </c>
      <c r="N453" s="1" t="s">
        <v>40</v>
      </c>
      <c r="O453" s="3">
        <v>0</v>
      </c>
      <c r="P453" s="4" t="s">
        <v>3574</v>
      </c>
      <c r="Q453" s="1" t="b">
        <v>0</v>
      </c>
      <c r="R453" s="2">
        <v>400</v>
      </c>
      <c r="S453" s="3">
        <v>7600</v>
      </c>
      <c r="T453" s="2" t="s">
        <v>29</v>
      </c>
      <c r="U453" s="3">
        <v>0</v>
      </c>
      <c r="V453" s="2" t="s">
        <v>29</v>
      </c>
      <c r="W453" s="3">
        <v>0</v>
      </c>
      <c r="X453" s="2" t="s">
        <v>29</v>
      </c>
      <c r="Y453" s="3">
        <v>0</v>
      </c>
      <c r="Z453" s="1" t="s">
        <v>31</v>
      </c>
      <c r="AA453" s="1" t="b">
        <v>0</v>
      </c>
    </row>
    <row r="454" spans="1:27" outlineLevel="2" x14ac:dyDescent="0.25">
      <c r="L454" s="6">
        <f>SUBTOTAL(9,L445:L453)</f>
        <v>64820</v>
      </c>
    </row>
    <row r="455" spans="1:27" outlineLevel="2" x14ac:dyDescent="0.25">
      <c r="A455" s="5" t="s">
        <v>3583</v>
      </c>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1:27" outlineLevel="2" x14ac:dyDescent="0.25">
      <c r="A456" s="1" t="b">
        <v>0</v>
      </c>
      <c r="B456" s="1" t="s">
        <v>3584</v>
      </c>
      <c r="C456" s="2">
        <v>3</v>
      </c>
      <c r="D456" s="1" t="s">
        <v>673</v>
      </c>
      <c r="E456" s="2">
        <v>510</v>
      </c>
      <c r="F456" s="1" t="s">
        <v>674</v>
      </c>
      <c r="G456" s="1" t="s">
        <v>675</v>
      </c>
      <c r="H456" s="1" t="s">
        <v>675</v>
      </c>
      <c r="I456" s="2">
        <v>1</v>
      </c>
      <c r="J456" s="3">
        <v>220</v>
      </c>
      <c r="K456" s="3">
        <v>2000</v>
      </c>
      <c r="L456" s="3">
        <v>440000</v>
      </c>
      <c r="M456" s="1" t="s">
        <v>29</v>
      </c>
      <c r="N456" s="1" t="s">
        <v>40</v>
      </c>
      <c r="O456" s="3">
        <v>0</v>
      </c>
      <c r="P456" s="4" t="s">
        <v>3585</v>
      </c>
      <c r="Q456" s="1" t="b">
        <v>0</v>
      </c>
      <c r="R456" s="2">
        <v>2000</v>
      </c>
      <c r="S456" s="3">
        <v>440000</v>
      </c>
      <c r="T456" s="2" t="s">
        <v>29</v>
      </c>
      <c r="U456" s="3">
        <v>0</v>
      </c>
      <c r="V456" s="2" t="s">
        <v>29</v>
      </c>
      <c r="W456" s="3">
        <v>0</v>
      </c>
      <c r="X456" s="2" t="s">
        <v>29</v>
      </c>
      <c r="Y456" s="3">
        <v>0</v>
      </c>
      <c r="Z456" s="1" t="s">
        <v>29</v>
      </c>
      <c r="AA456" s="1" t="b">
        <v>0</v>
      </c>
    </row>
    <row r="457" spans="1:27" outlineLevel="2" x14ac:dyDescent="0.25">
      <c r="L457" s="6">
        <f>SUBTOTAL(9,L456)</f>
        <v>440000</v>
      </c>
    </row>
    <row r="458" spans="1:27" outlineLevel="2" x14ac:dyDescent="0.25">
      <c r="L458" s="6">
        <f>SUBTOTAL(9,L4:L11,L14:L31,L34:L51,L54:L108,L111:L156,L159:L186,L189:L213,L216,L219:L249,L252:L263,L266:L281,L284:L293,L296:L314,L317:L333,L336:L359,L362:L371,L374:L412,L415:L420,L423:L424,L427:L442,L445:L453,L456)</f>
        <v>10926596.860000001</v>
      </c>
    </row>
    <row r="459" spans="1:27" outlineLevel="2" x14ac:dyDescent="0.25">
      <c r="L459" s="6">
        <f>SUBTOTAL(9,L4:L458)</f>
        <v>10926596.860000001</v>
      </c>
    </row>
    <row r="460" spans="1:27" outlineLevel="2" x14ac:dyDescent="0.25">
      <c r="L460" s="6">
        <f>SUBTOTAL(9,L433:L459)</f>
        <v>543144.5</v>
      </c>
    </row>
    <row r="461" spans="1:27" outlineLevel="1" x14ac:dyDescent="0.25">
      <c r="L461" s="6">
        <f>SUBTOTAL(9,L4:L20,L23:L31,L34:L50,L53:L59,L62:L109,L112:L120,L123:L163,L166:L173,L176:L191,L194:L214,L217:L238,L241:L259,L262:L280,L283:L293,L296:L324,L327:L352,L355:L360,L363:L402,L405:L406,L409,L412:L420,L423,L426:L430,L433:L459)</f>
        <v>9992603.4600000009</v>
      </c>
    </row>
    <row r="462" spans="1:27" x14ac:dyDescent="0.25">
      <c r="L462" s="6">
        <f>SUBTOTAL(9,L4:L461)</f>
        <v>10926596.860000001</v>
      </c>
    </row>
  </sheetData>
  <autoFilter ref="A1:AA461"/>
  <pageMargins left="0.7" right="0.7" top="0.75" bottom="0.75" header="0.3" footer="0.3"/>
  <ignoredErrors>
    <ignoredError sqref="A460:AA46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
  <sheetViews>
    <sheetView workbookViewId="0">
      <selection sqref="A1:AA73"/>
    </sheetView>
  </sheetViews>
  <sheetFormatPr defaultRowHeight="15" x14ac:dyDescent="0.25"/>
  <sheetData>
    <row r="1" spans="1:27"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746</v>
      </c>
      <c r="T1" s="1" t="s">
        <v>19</v>
      </c>
      <c r="U1" s="1" t="s">
        <v>20</v>
      </c>
      <c r="V1" s="1" t="s">
        <v>21</v>
      </c>
      <c r="W1" s="1" t="s">
        <v>22</v>
      </c>
      <c r="X1" s="1" t="s">
        <v>23</v>
      </c>
      <c r="Y1" s="1" t="s">
        <v>24</v>
      </c>
      <c r="Z1" s="1" t="s">
        <v>25</v>
      </c>
      <c r="AA1" s="1" t="s">
        <v>26</v>
      </c>
    </row>
    <row r="2" spans="1:27" x14ac:dyDescent="0.25">
      <c r="A2" s="5" t="s">
        <v>3000</v>
      </c>
      <c r="B2" s="5"/>
      <c r="C2" s="5"/>
      <c r="D2" s="5"/>
      <c r="E2" s="5"/>
      <c r="F2" s="5"/>
      <c r="G2" s="5"/>
      <c r="H2" s="5"/>
      <c r="I2" s="5"/>
      <c r="J2" s="5"/>
      <c r="K2" s="5"/>
      <c r="L2" s="5"/>
      <c r="M2" s="5"/>
      <c r="N2" s="5"/>
      <c r="O2" s="5"/>
      <c r="P2" s="5"/>
      <c r="Q2" s="5"/>
      <c r="R2" s="5"/>
      <c r="S2" s="5"/>
      <c r="T2" s="5"/>
      <c r="U2" s="5"/>
      <c r="V2" s="5"/>
      <c r="W2" s="5"/>
      <c r="X2" s="5"/>
      <c r="Y2" s="5"/>
      <c r="Z2" s="5"/>
      <c r="AA2" s="5"/>
    </row>
    <row r="3" spans="1:27" x14ac:dyDescent="0.25">
      <c r="A3" s="5" t="s">
        <v>5702</v>
      </c>
      <c r="B3" s="5"/>
      <c r="C3" s="5"/>
      <c r="D3" s="5"/>
      <c r="E3" s="5"/>
      <c r="F3" s="5"/>
      <c r="G3" s="5"/>
      <c r="H3" s="5"/>
      <c r="I3" s="5"/>
      <c r="J3" s="5"/>
      <c r="K3" s="5"/>
      <c r="L3" s="5"/>
      <c r="M3" s="5"/>
      <c r="N3" s="5"/>
      <c r="O3" s="5"/>
      <c r="P3" s="5"/>
      <c r="Q3" s="5"/>
      <c r="R3" s="5"/>
      <c r="S3" s="5"/>
      <c r="T3" s="5"/>
      <c r="U3" s="5"/>
      <c r="V3" s="5"/>
      <c r="W3" s="5"/>
      <c r="X3" s="5"/>
      <c r="Y3" s="5"/>
      <c r="Z3" s="5"/>
      <c r="AA3" s="5"/>
    </row>
    <row r="4" spans="1:27" x14ac:dyDescent="0.25">
      <c r="A4" s="1" t="b">
        <v>0</v>
      </c>
      <c r="B4" s="1" t="s">
        <v>5703</v>
      </c>
      <c r="C4" s="2">
        <v>2</v>
      </c>
      <c r="D4" s="1" t="s">
        <v>752</v>
      </c>
      <c r="E4" s="2">
        <v>10</v>
      </c>
      <c r="F4" s="1" t="s">
        <v>29</v>
      </c>
      <c r="G4" s="1" t="s">
        <v>3045</v>
      </c>
      <c r="H4" s="1" t="s">
        <v>3046</v>
      </c>
      <c r="I4" s="2" t="s">
        <v>29</v>
      </c>
      <c r="J4" s="3">
        <v>350</v>
      </c>
      <c r="K4" s="3">
        <v>6</v>
      </c>
      <c r="L4" s="3">
        <v>2100</v>
      </c>
      <c r="M4" s="1" t="s">
        <v>751</v>
      </c>
      <c r="N4" s="1" t="s">
        <v>40</v>
      </c>
      <c r="O4" s="3">
        <v>0</v>
      </c>
      <c r="P4" s="4" t="s">
        <v>5704</v>
      </c>
      <c r="Q4" s="1" t="b">
        <v>0</v>
      </c>
      <c r="R4" s="2">
        <v>6</v>
      </c>
      <c r="S4" s="3">
        <v>2100</v>
      </c>
      <c r="T4" s="2" t="s">
        <v>29</v>
      </c>
      <c r="U4" s="3">
        <v>0</v>
      </c>
      <c r="V4" s="2" t="s">
        <v>29</v>
      </c>
      <c r="W4" s="3">
        <v>0</v>
      </c>
      <c r="X4" s="2" t="s">
        <v>29</v>
      </c>
      <c r="Y4" s="3">
        <v>0</v>
      </c>
      <c r="Z4" s="1" t="s">
        <v>29</v>
      </c>
      <c r="AA4" s="1" t="b">
        <v>0</v>
      </c>
    </row>
    <row r="5" spans="1:27" x14ac:dyDescent="0.25">
      <c r="A5" s="1" t="b">
        <v>0</v>
      </c>
      <c r="B5" s="1" t="s">
        <v>5705</v>
      </c>
      <c r="C5" s="2">
        <v>2</v>
      </c>
      <c r="D5" s="1" t="s">
        <v>752</v>
      </c>
      <c r="E5" s="2">
        <v>11</v>
      </c>
      <c r="F5" s="1" t="s">
        <v>29</v>
      </c>
      <c r="G5" s="1" t="s">
        <v>3047</v>
      </c>
      <c r="H5" s="1" t="s">
        <v>3047</v>
      </c>
      <c r="I5" s="2" t="s">
        <v>29</v>
      </c>
      <c r="J5" s="3">
        <v>250</v>
      </c>
      <c r="K5" s="3">
        <v>6</v>
      </c>
      <c r="L5" s="3">
        <v>1500</v>
      </c>
      <c r="M5" s="1" t="s">
        <v>751</v>
      </c>
      <c r="N5" s="1" t="s">
        <v>40</v>
      </c>
      <c r="O5" s="3">
        <v>0</v>
      </c>
      <c r="P5" s="4" t="s">
        <v>5704</v>
      </c>
      <c r="Q5" s="1" t="b">
        <v>0</v>
      </c>
      <c r="R5" s="2">
        <v>6</v>
      </c>
      <c r="S5" s="3">
        <v>1500</v>
      </c>
      <c r="T5" s="2" t="s">
        <v>29</v>
      </c>
      <c r="U5" s="3">
        <v>0</v>
      </c>
      <c r="V5" s="2" t="s">
        <v>29</v>
      </c>
      <c r="W5" s="3">
        <v>0</v>
      </c>
      <c r="X5" s="2" t="s">
        <v>29</v>
      </c>
      <c r="Y5" s="3">
        <v>0</v>
      </c>
      <c r="Z5" s="1" t="s">
        <v>29</v>
      </c>
      <c r="AA5" s="1" t="b">
        <v>0</v>
      </c>
    </row>
    <row r="6" spans="1:27" x14ac:dyDescent="0.25">
      <c r="A6" s="1" t="b">
        <v>1</v>
      </c>
      <c r="B6" s="1" t="s">
        <v>5706</v>
      </c>
      <c r="C6" s="2">
        <v>2</v>
      </c>
      <c r="D6" s="1" t="s">
        <v>752</v>
      </c>
      <c r="E6" s="2">
        <v>12</v>
      </c>
      <c r="F6" s="1" t="s">
        <v>29</v>
      </c>
      <c r="G6" s="1" t="s">
        <v>3048</v>
      </c>
      <c r="H6" s="1" t="s">
        <v>3048</v>
      </c>
      <c r="I6" s="2" t="s">
        <v>29</v>
      </c>
      <c r="J6" s="3">
        <v>350</v>
      </c>
      <c r="K6" s="3">
        <v>3</v>
      </c>
      <c r="L6" s="3">
        <v>1050</v>
      </c>
      <c r="M6" s="1" t="s">
        <v>751</v>
      </c>
      <c r="N6" s="1" t="s">
        <v>40</v>
      </c>
      <c r="O6" s="3">
        <v>0</v>
      </c>
      <c r="P6" s="4" t="s">
        <v>5704</v>
      </c>
      <c r="Q6" s="1" t="b">
        <v>0</v>
      </c>
      <c r="R6" s="2">
        <v>3</v>
      </c>
      <c r="S6" s="3">
        <v>1050</v>
      </c>
      <c r="T6" s="2" t="s">
        <v>29</v>
      </c>
      <c r="U6" s="3">
        <v>0</v>
      </c>
      <c r="V6" s="2" t="s">
        <v>29</v>
      </c>
      <c r="W6" s="3">
        <v>0</v>
      </c>
      <c r="X6" s="2" t="s">
        <v>29</v>
      </c>
      <c r="Y6" s="3">
        <v>0</v>
      </c>
      <c r="Z6" s="1" t="s">
        <v>29</v>
      </c>
      <c r="AA6" s="1" t="b">
        <v>0</v>
      </c>
    </row>
    <row r="7" spans="1:27" x14ac:dyDescent="0.25">
      <c r="A7" s="1" t="b">
        <v>0</v>
      </c>
      <c r="B7" s="1" t="s">
        <v>5707</v>
      </c>
      <c r="C7" s="2">
        <v>2</v>
      </c>
      <c r="D7" s="1" t="s">
        <v>752</v>
      </c>
      <c r="E7" s="2">
        <v>13</v>
      </c>
      <c r="F7" s="1" t="s">
        <v>29</v>
      </c>
      <c r="G7" s="1" t="s">
        <v>3011</v>
      </c>
      <c r="H7" s="1" t="s">
        <v>3011</v>
      </c>
      <c r="I7" s="2" t="s">
        <v>29</v>
      </c>
      <c r="J7" s="3">
        <v>30</v>
      </c>
      <c r="K7" s="3">
        <v>10</v>
      </c>
      <c r="L7" s="3">
        <v>300</v>
      </c>
      <c r="M7" s="1" t="s">
        <v>751</v>
      </c>
      <c r="N7" s="1" t="s">
        <v>40</v>
      </c>
      <c r="O7" s="3">
        <v>0</v>
      </c>
      <c r="P7" s="4" t="s">
        <v>5704</v>
      </c>
      <c r="Q7" s="1" t="b">
        <v>0</v>
      </c>
      <c r="R7" s="2">
        <v>10</v>
      </c>
      <c r="S7" s="3">
        <v>300</v>
      </c>
      <c r="T7" s="2" t="s">
        <v>29</v>
      </c>
      <c r="U7" s="3">
        <v>0</v>
      </c>
      <c r="V7" s="2" t="s">
        <v>29</v>
      </c>
      <c r="W7" s="3">
        <v>0</v>
      </c>
      <c r="X7" s="2" t="s">
        <v>29</v>
      </c>
      <c r="Y7" s="3">
        <v>0</v>
      </c>
      <c r="Z7" s="1" t="s">
        <v>29</v>
      </c>
      <c r="AA7" s="1" t="b">
        <v>0</v>
      </c>
    </row>
    <row r="8" spans="1:27" x14ac:dyDescent="0.25">
      <c r="A8" s="1" t="b">
        <v>0</v>
      </c>
      <c r="B8" s="1" t="s">
        <v>5708</v>
      </c>
      <c r="C8" s="2">
        <v>2</v>
      </c>
      <c r="D8" s="1" t="s">
        <v>752</v>
      </c>
      <c r="E8" s="2">
        <v>14</v>
      </c>
      <c r="F8" s="1" t="s">
        <v>29</v>
      </c>
      <c r="G8" s="1" t="s">
        <v>3012</v>
      </c>
      <c r="H8" s="1" t="s">
        <v>3012</v>
      </c>
      <c r="I8" s="2" t="s">
        <v>29</v>
      </c>
      <c r="J8" s="3">
        <v>100</v>
      </c>
      <c r="K8" s="3">
        <v>5</v>
      </c>
      <c r="L8" s="3">
        <v>500</v>
      </c>
      <c r="M8" s="1" t="s">
        <v>751</v>
      </c>
      <c r="N8" s="1" t="s">
        <v>40</v>
      </c>
      <c r="O8" s="3">
        <v>0</v>
      </c>
      <c r="P8" s="4" t="s">
        <v>5704</v>
      </c>
      <c r="Q8" s="1" t="b">
        <v>0</v>
      </c>
      <c r="R8" s="2">
        <v>5</v>
      </c>
      <c r="S8" s="3">
        <v>500</v>
      </c>
      <c r="T8" s="2" t="s">
        <v>29</v>
      </c>
      <c r="U8" s="3">
        <v>0</v>
      </c>
      <c r="V8" s="2" t="s">
        <v>29</v>
      </c>
      <c r="W8" s="3">
        <v>0</v>
      </c>
      <c r="X8" s="2" t="s">
        <v>29</v>
      </c>
      <c r="Y8" s="3">
        <v>0</v>
      </c>
      <c r="Z8" s="1" t="s">
        <v>29</v>
      </c>
      <c r="AA8" s="1" t="b">
        <v>0</v>
      </c>
    </row>
    <row r="9" spans="1:27" x14ac:dyDescent="0.25">
      <c r="A9" s="1" t="b">
        <v>0</v>
      </c>
      <c r="B9" s="1" t="s">
        <v>5709</v>
      </c>
      <c r="C9" s="2">
        <v>2</v>
      </c>
      <c r="D9" s="1" t="s">
        <v>752</v>
      </c>
      <c r="E9" s="2">
        <v>71</v>
      </c>
      <c r="F9" s="1" t="s">
        <v>29</v>
      </c>
      <c r="G9" s="1" t="s">
        <v>3043</v>
      </c>
      <c r="H9" s="1" t="s">
        <v>3043</v>
      </c>
      <c r="I9" s="2" t="s">
        <v>29</v>
      </c>
      <c r="J9" s="3">
        <v>80</v>
      </c>
      <c r="K9" s="3">
        <v>10</v>
      </c>
      <c r="L9" s="3">
        <v>800</v>
      </c>
      <c r="M9" s="1" t="s">
        <v>29</v>
      </c>
      <c r="N9" s="1" t="s">
        <v>40</v>
      </c>
      <c r="O9" s="3">
        <v>0</v>
      </c>
      <c r="P9" s="4" t="s">
        <v>5704</v>
      </c>
      <c r="Q9" s="1" t="b">
        <v>0</v>
      </c>
      <c r="R9" s="2">
        <v>10</v>
      </c>
      <c r="S9" s="3">
        <v>800</v>
      </c>
      <c r="T9" s="2" t="s">
        <v>29</v>
      </c>
      <c r="U9" s="3">
        <v>0</v>
      </c>
      <c r="V9" s="2" t="s">
        <v>29</v>
      </c>
      <c r="W9" s="3">
        <v>0</v>
      </c>
      <c r="X9" s="2" t="s">
        <v>29</v>
      </c>
      <c r="Y9" s="3">
        <v>0</v>
      </c>
      <c r="Z9" s="1" t="s">
        <v>29</v>
      </c>
      <c r="AA9" s="1" t="b">
        <v>0</v>
      </c>
    </row>
    <row r="10" spans="1:27" x14ac:dyDescent="0.25">
      <c r="A10" s="1" t="b">
        <v>0</v>
      </c>
      <c r="B10" s="1" t="s">
        <v>5710</v>
      </c>
      <c r="C10" s="2">
        <v>2</v>
      </c>
      <c r="D10" s="1" t="s">
        <v>748</v>
      </c>
      <c r="E10" s="2">
        <v>72</v>
      </c>
      <c r="F10" s="1" t="s">
        <v>29</v>
      </c>
      <c r="G10" s="1" t="s">
        <v>3049</v>
      </c>
      <c r="H10" s="1" t="s">
        <v>3049</v>
      </c>
      <c r="I10" s="2" t="s">
        <v>29</v>
      </c>
      <c r="J10" s="3">
        <v>250</v>
      </c>
      <c r="K10" s="3">
        <v>3</v>
      </c>
      <c r="L10" s="3">
        <v>750</v>
      </c>
      <c r="M10" s="1" t="s">
        <v>751</v>
      </c>
      <c r="N10" s="1" t="s">
        <v>40</v>
      </c>
      <c r="O10" s="3">
        <v>0</v>
      </c>
      <c r="P10" s="4" t="s">
        <v>5704</v>
      </c>
      <c r="Q10" s="1" t="b">
        <v>0</v>
      </c>
      <c r="R10" s="2">
        <v>3</v>
      </c>
      <c r="S10" s="3">
        <v>750</v>
      </c>
      <c r="T10" s="2" t="s">
        <v>29</v>
      </c>
      <c r="U10" s="3">
        <v>0</v>
      </c>
      <c r="V10" s="2" t="s">
        <v>29</v>
      </c>
      <c r="W10" s="3">
        <v>0</v>
      </c>
      <c r="X10" s="2" t="s">
        <v>29</v>
      </c>
      <c r="Y10" s="3">
        <v>0</v>
      </c>
      <c r="Z10" s="1" t="s">
        <v>29</v>
      </c>
      <c r="AA10" s="1" t="b">
        <v>0</v>
      </c>
    </row>
    <row r="11" spans="1:27" x14ac:dyDescent="0.25">
      <c r="A11" s="1" t="b">
        <v>0</v>
      </c>
      <c r="B11" s="1" t="s">
        <v>5711</v>
      </c>
      <c r="C11" s="2">
        <v>2</v>
      </c>
      <c r="D11" s="1" t="s">
        <v>748</v>
      </c>
      <c r="E11" s="2">
        <v>73</v>
      </c>
      <c r="F11" s="1" t="s">
        <v>29</v>
      </c>
      <c r="G11" s="1" t="s">
        <v>3050</v>
      </c>
      <c r="H11" s="1" t="s">
        <v>3050</v>
      </c>
      <c r="I11" s="2" t="s">
        <v>29</v>
      </c>
      <c r="J11" s="3">
        <v>800</v>
      </c>
      <c r="K11" s="3">
        <v>3</v>
      </c>
      <c r="L11" s="3">
        <v>2400</v>
      </c>
      <c r="M11" s="1" t="s">
        <v>751</v>
      </c>
      <c r="N11" s="1" t="s">
        <v>40</v>
      </c>
      <c r="O11" s="3">
        <v>0</v>
      </c>
      <c r="P11" s="4" t="s">
        <v>5704</v>
      </c>
      <c r="Q11" s="1" t="b">
        <v>0</v>
      </c>
      <c r="R11" s="2">
        <v>3</v>
      </c>
      <c r="S11" s="3">
        <v>2400</v>
      </c>
      <c r="T11" s="2" t="s">
        <v>29</v>
      </c>
      <c r="U11" s="3">
        <v>0</v>
      </c>
      <c r="V11" s="2" t="s">
        <v>29</v>
      </c>
      <c r="W11" s="3">
        <v>0</v>
      </c>
      <c r="X11" s="2" t="s">
        <v>29</v>
      </c>
      <c r="Y11" s="3">
        <v>0</v>
      </c>
      <c r="Z11" s="1" t="s">
        <v>29</v>
      </c>
      <c r="AA11" s="1" t="b">
        <v>0</v>
      </c>
    </row>
    <row r="12" spans="1:27" x14ac:dyDescent="0.25">
      <c r="A12" s="1" t="b">
        <v>0</v>
      </c>
      <c r="B12" s="1" t="s">
        <v>5712</v>
      </c>
      <c r="C12" s="2">
        <v>2</v>
      </c>
      <c r="D12" s="1" t="s">
        <v>748</v>
      </c>
      <c r="E12" s="2">
        <v>74</v>
      </c>
      <c r="F12" s="1" t="s">
        <v>29</v>
      </c>
      <c r="G12" s="1" t="s">
        <v>3051</v>
      </c>
      <c r="H12" s="1" t="s">
        <v>3051</v>
      </c>
      <c r="I12" s="2" t="s">
        <v>29</v>
      </c>
      <c r="J12" s="3">
        <v>300</v>
      </c>
      <c r="K12" s="3">
        <v>3</v>
      </c>
      <c r="L12" s="3">
        <v>900</v>
      </c>
      <c r="M12" s="1" t="s">
        <v>751</v>
      </c>
      <c r="N12" s="1" t="s">
        <v>40</v>
      </c>
      <c r="O12" s="3">
        <v>0</v>
      </c>
      <c r="P12" s="4" t="s">
        <v>5704</v>
      </c>
      <c r="Q12" s="1" t="b">
        <v>0</v>
      </c>
      <c r="R12" s="2">
        <v>3</v>
      </c>
      <c r="S12" s="3">
        <v>900</v>
      </c>
      <c r="T12" s="2" t="s">
        <v>29</v>
      </c>
      <c r="U12" s="3">
        <v>0</v>
      </c>
      <c r="V12" s="2" t="s">
        <v>29</v>
      </c>
      <c r="W12" s="3">
        <v>0</v>
      </c>
      <c r="X12" s="2" t="s">
        <v>29</v>
      </c>
      <c r="Y12" s="3">
        <v>0</v>
      </c>
      <c r="Z12" s="1" t="s">
        <v>29</v>
      </c>
      <c r="AA12" s="1" t="b">
        <v>0</v>
      </c>
    </row>
    <row r="13" spans="1:27" x14ac:dyDescent="0.25">
      <c r="A13" s="1" t="b">
        <v>0</v>
      </c>
      <c r="B13" s="1" t="s">
        <v>5713</v>
      </c>
      <c r="C13" s="2">
        <v>2</v>
      </c>
      <c r="D13" s="1" t="s">
        <v>748</v>
      </c>
      <c r="E13" s="2">
        <v>76</v>
      </c>
      <c r="F13" s="1" t="s">
        <v>29</v>
      </c>
      <c r="G13" s="1" t="s">
        <v>3052</v>
      </c>
      <c r="H13" s="1" t="s">
        <v>3052</v>
      </c>
      <c r="I13" s="2" t="s">
        <v>29</v>
      </c>
      <c r="J13" s="3">
        <v>60</v>
      </c>
      <c r="K13" s="3">
        <v>5</v>
      </c>
      <c r="L13" s="3">
        <v>300</v>
      </c>
      <c r="M13" s="1" t="s">
        <v>751</v>
      </c>
      <c r="N13" s="1" t="s">
        <v>40</v>
      </c>
      <c r="O13" s="3">
        <v>0</v>
      </c>
      <c r="P13" s="4" t="s">
        <v>5704</v>
      </c>
      <c r="Q13" s="1" t="b">
        <v>0</v>
      </c>
      <c r="R13" s="2">
        <v>5</v>
      </c>
      <c r="S13" s="3">
        <v>300</v>
      </c>
      <c r="T13" s="2" t="s">
        <v>29</v>
      </c>
      <c r="U13" s="3">
        <v>0</v>
      </c>
      <c r="V13" s="2" t="s">
        <v>29</v>
      </c>
      <c r="W13" s="3">
        <v>0</v>
      </c>
      <c r="X13" s="2" t="s">
        <v>29</v>
      </c>
      <c r="Y13" s="3">
        <v>0</v>
      </c>
      <c r="Z13" s="1" t="s">
        <v>29</v>
      </c>
      <c r="AA13" s="1" t="b">
        <v>0</v>
      </c>
    </row>
    <row r="14" spans="1:27" x14ac:dyDescent="0.25">
      <c r="A14" s="1" t="b">
        <v>0</v>
      </c>
      <c r="B14" s="1" t="s">
        <v>5714</v>
      </c>
      <c r="C14" s="2">
        <v>2</v>
      </c>
      <c r="D14" s="1" t="s">
        <v>748</v>
      </c>
      <c r="E14" s="2">
        <v>80</v>
      </c>
      <c r="F14" s="1" t="s">
        <v>29</v>
      </c>
      <c r="G14" s="1" t="s">
        <v>3053</v>
      </c>
      <c r="H14" s="1" t="s">
        <v>3053</v>
      </c>
      <c r="I14" s="2" t="s">
        <v>29</v>
      </c>
      <c r="J14" s="3">
        <v>40</v>
      </c>
      <c r="K14" s="3">
        <v>10</v>
      </c>
      <c r="L14" s="3">
        <v>400</v>
      </c>
      <c r="M14" s="1" t="s">
        <v>751</v>
      </c>
      <c r="N14" s="1" t="s">
        <v>40</v>
      </c>
      <c r="O14" s="3">
        <v>0</v>
      </c>
      <c r="P14" s="4" t="s">
        <v>5704</v>
      </c>
      <c r="Q14" s="1" t="b">
        <v>0</v>
      </c>
      <c r="R14" s="2">
        <v>10</v>
      </c>
      <c r="S14" s="3">
        <v>400</v>
      </c>
      <c r="T14" s="2" t="s">
        <v>29</v>
      </c>
      <c r="U14" s="3">
        <v>0</v>
      </c>
      <c r="V14" s="2" t="s">
        <v>29</v>
      </c>
      <c r="W14" s="3">
        <v>0</v>
      </c>
      <c r="X14" s="2" t="s">
        <v>29</v>
      </c>
      <c r="Y14" s="3">
        <v>0</v>
      </c>
      <c r="Z14" s="1" t="s">
        <v>29</v>
      </c>
      <c r="AA14" s="1" t="b">
        <v>0</v>
      </c>
    </row>
    <row r="15" spans="1:27" x14ac:dyDescent="0.25">
      <c r="A15" s="1" t="b">
        <v>0</v>
      </c>
      <c r="B15" s="1" t="s">
        <v>5715</v>
      </c>
      <c r="C15" s="2">
        <v>2</v>
      </c>
      <c r="D15" s="1" t="s">
        <v>748</v>
      </c>
      <c r="E15" s="2">
        <v>86</v>
      </c>
      <c r="F15" s="1" t="s">
        <v>29</v>
      </c>
      <c r="G15" s="1" t="s">
        <v>3053</v>
      </c>
      <c r="H15" s="1" t="s">
        <v>3053</v>
      </c>
      <c r="I15" s="2" t="s">
        <v>29</v>
      </c>
      <c r="J15" s="3">
        <v>20</v>
      </c>
      <c r="K15" s="3">
        <v>10</v>
      </c>
      <c r="L15" s="3">
        <v>200</v>
      </c>
      <c r="M15" s="1" t="s">
        <v>751</v>
      </c>
      <c r="N15" s="1" t="s">
        <v>40</v>
      </c>
      <c r="O15" s="3">
        <v>0</v>
      </c>
      <c r="P15" s="4" t="s">
        <v>5704</v>
      </c>
      <c r="Q15" s="1" t="b">
        <v>0</v>
      </c>
      <c r="R15" s="2">
        <v>10</v>
      </c>
      <c r="S15" s="3">
        <v>200</v>
      </c>
      <c r="T15" s="2" t="s">
        <v>29</v>
      </c>
      <c r="U15" s="3">
        <v>0</v>
      </c>
      <c r="V15" s="2" t="s">
        <v>29</v>
      </c>
      <c r="W15" s="3">
        <v>0</v>
      </c>
      <c r="X15" s="2" t="s">
        <v>29</v>
      </c>
      <c r="Y15" s="3">
        <v>0</v>
      </c>
      <c r="Z15" s="1" t="s">
        <v>29</v>
      </c>
      <c r="AA15" s="1" t="b">
        <v>0</v>
      </c>
    </row>
    <row r="16" spans="1:27" x14ac:dyDescent="0.25">
      <c r="A16" s="1" t="b">
        <v>0</v>
      </c>
      <c r="B16" s="1" t="s">
        <v>5716</v>
      </c>
      <c r="C16" s="2">
        <v>2</v>
      </c>
      <c r="D16" s="1" t="s">
        <v>748</v>
      </c>
      <c r="E16" s="2">
        <v>88</v>
      </c>
      <c r="F16" s="1" t="s">
        <v>29</v>
      </c>
      <c r="G16" s="1" t="s">
        <v>3054</v>
      </c>
      <c r="H16" s="1" t="s">
        <v>3054</v>
      </c>
      <c r="I16" s="2" t="s">
        <v>29</v>
      </c>
      <c r="J16" s="3">
        <v>1</v>
      </c>
      <c r="K16" s="3">
        <v>1000</v>
      </c>
      <c r="L16" s="3">
        <v>1000</v>
      </c>
      <c r="M16" s="1" t="s">
        <v>751</v>
      </c>
      <c r="N16" s="1" t="s">
        <v>40</v>
      </c>
      <c r="O16" s="3">
        <v>0</v>
      </c>
      <c r="P16" s="4" t="s">
        <v>5704</v>
      </c>
      <c r="Q16" s="1" t="b">
        <v>0</v>
      </c>
      <c r="R16" s="2">
        <v>1000</v>
      </c>
      <c r="S16" s="3">
        <v>1000</v>
      </c>
      <c r="T16" s="2" t="s">
        <v>29</v>
      </c>
      <c r="U16" s="3">
        <v>0</v>
      </c>
      <c r="V16" s="2" t="s">
        <v>29</v>
      </c>
      <c r="W16" s="3">
        <v>0</v>
      </c>
      <c r="X16" s="2" t="s">
        <v>29</v>
      </c>
      <c r="Y16" s="3">
        <v>0</v>
      </c>
      <c r="Z16" s="1" t="s">
        <v>29</v>
      </c>
      <c r="AA16" s="1" t="b">
        <v>0</v>
      </c>
    </row>
    <row r="17" spans="1:27" x14ac:dyDescent="0.25">
      <c r="A17" s="1"/>
      <c r="B17" s="1"/>
      <c r="C17" s="2"/>
      <c r="D17" s="1"/>
      <c r="E17" s="2"/>
      <c r="F17" s="1"/>
      <c r="G17" s="1"/>
      <c r="H17" s="1"/>
      <c r="I17" s="2"/>
      <c r="J17" s="3"/>
      <c r="K17" s="3"/>
      <c r="L17" s="6">
        <f>SUBTOTAL(9,L4:L16)</f>
        <v>12200</v>
      </c>
      <c r="M17" s="1"/>
      <c r="N17" s="1"/>
      <c r="O17" s="3"/>
      <c r="P17" s="4"/>
      <c r="Q17" s="1"/>
      <c r="R17" s="2"/>
      <c r="S17" s="3"/>
      <c r="T17" s="2"/>
      <c r="U17" s="3"/>
      <c r="V17" s="2"/>
      <c r="W17" s="3"/>
      <c r="X17" s="2"/>
      <c r="Y17" s="3"/>
      <c r="Z17" s="1"/>
      <c r="AA17" s="1"/>
    </row>
    <row r="18" spans="1:27" x14ac:dyDescent="0.25">
      <c r="A18" s="5" t="s">
        <v>5717</v>
      </c>
      <c r="B18" s="5"/>
      <c r="C18" s="5"/>
      <c r="D18" s="5"/>
      <c r="E18" s="5"/>
      <c r="F18" s="5"/>
      <c r="G18" s="5"/>
      <c r="H18" s="5"/>
      <c r="I18" s="5"/>
      <c r="J18" s="5"/>
      <c r="K18" s="5"/>
      <c r="L18" s="5"/>
      <c r="M18" s="5"/>
      <c r="N18" s="5"/>
      <c r="O18" s="5"/>
      <c r="P18" s="5"/>
      <c r="Q18" s="5"/>
      <c r="R18" s="5"/>
      <c r="S18" s="5"/>
      <c r="T18" s="5"/>
      <c r="U18" s="5"/>
      <c r="V18" s="5"/>
      <c r="W18" s="5"/>
      <c r="X18" s="5"/>
      <c r="Y18" s="5"/>
      <c r="Z18" s="5"/>
      <c r="AA18" s="5"/>
    </row>
    <row r="19" spans="1:27" x14ac:dyDescent="0.25">
      <c r="A19" s="1" t="b">
        <v>0</v>
      </c>
      <c r="B19" s="1" t="s">
        <v>5718</v>
      </c>
      <c r="C19" s="2">
        <v>2</v>
      </c>
      <c r="D19" s="1" t="s">
        <v>748</v>
      </c>
      <c r="E19" s="2">
        <v>15</v>
      </c>
      <c r="F19" s="1" t="s">
        <v>29</v>
      </c>
      <c r="G19" s="1" t="s">
        <v>3055</v>
      </c>
      <c r="H19" s="1" t="s">
        <v>3055</v>
      </c>
      <c r="I19" s="2" t="s">
        <v>29</v>
      </c>
      <c r="J19" s="3">
        <v>60</v>
      </c>
      <c r="K19" s="3">
        <v>3</v>
      </c>
      <c r="L19" s="3">
        <v>180</v>
      </c>
      <c r="M19" s="1" t="s">
        <v>751</v>
      </c>
      <c r="N19" s="1" t="s">
        <v>40</v>
      </c>
      <c r="O19" s="3">
        <v>0</v>
      </c>
      <c r="P19" s="4" t="s">
        <v>5719</v>
      </c>
      <c r="Q19" s="1" t="b">
        <v>0</v>
      </c>
      <c r="R19" s="2">
        <v>3</v>
      </c>
      <c r="S19" s="3">
        <v>180</v>
      </c>
      <c r="T19" s="2" t="s">
        <v>29</v>
      </c>
      <c r="U19" s="3">
        <v>0</v>
      </c>
      <c r="V19" s="2" t="s">
        <v>29</v>
      </c>
      <c r="W19" s="3">
        <v>0</v>
      </c>
      <c r="X19" s="2" t="s">
        <v>29</v>
      </c>
      <c r="Y19" s="3">
        <v>0</v>
      </c>
      <c r="Z19" s="1" t="s">
        <v>29</v>
      </c>
      <c r="AA19" s="1" t="b">
        <v>0</v>
      </c>
    </row>
    <row r="20" spans="1:27" x14ac:dyDescent="0.25">
      <c r="A20" s="1" t="b">
        <v>0</v>
      </c>
      <c r="B20" s="1" t="s">
        <v>5720</v>
      </c>
      <c r="C20" s="2">
        <v>2</v>
      </c>
      <c r="D20" s="1" t="s">
        <v>748</v>
      </c>
      <c r="E20" s="2">
        <v>16</v>
      </c>
      <c r="F20" s="1" t="s">
        <v>29</v>
      </c>
      <c r="G20" s="1" t="s">
        <v>3056</v>
      </c>
      <c r="H20" s="1" t="s">
        <v>3056</v>
      </c>
      <c r="I20" s="2" t="s">
        <v>29</v>
      </c>
      <c r="J20" s="3">
        <v>60</v>
      </c>
      <c r="K20" s="3">
        <v>4</v>
      </c>
      <c r="L20" s="3">
        <v>240</v>
      </c>
      <c r="M20" s="1" t="s">
        <v>751</v>
      </c>
      <c r="N20" s="1" t="s">
        <v>40</v>
      </c>
      <c r="O20" s="3">
        <v>0</v>
      </c>
      <c r="P20" s="4" t="s">
        <v>5719</v>
      </c>
      <c r="Q20" s="1" t="b">
        <v>0</v>
      </c>
      <c r="R20" s="2">
        <v>4</v>
      </c>
      <c r="S20" s="3">
        <v>240</v>
      </c>
      <c r="T20" s="2" t="s">
        <v>29</v>
      </c>
      <c r="U20" s="3">
        <v>0</v>
      </c>
      <c r="V20" s="2" t="s">
        <v>29</v>
      </c>
      <c r="W20" s="3">
        <v>0</v>
      </c>
      <c r="X20" s="2" t="s">
        <v>29</v>
      </c>
      <c r="Y20" s="3">
        <v>0</v>
      </c>
      <c r="Z20" s="1" t="s">
        <v>29</v>
      </c>
      <c r="AA20" s="1" t="b">
        <v>0</v>
      </c>
    </row>
    <row r="21" spans="1:27" x14ac:dyDescent="0.25">
      <c r="A21" s="1" t="b">
        <v>0</v>
      </c>
      <c r="B21" s="1" t="s">
        <v>5721</v>
      </c>
      <c r="C21" s="2">
        <v>2</v>
      </c>
      <c r="D21" s="1" t="s">
        <v>748</v>
      </c>
      <c r="E21" s="2">
        <v>17</v>
      </c>
      <c r="F21" s="1" t="s">
        <v>29</v>
      </c>
      <c r="G21" s="1" t="s">
        <v>3057</v>
      </c>
      <c r="H21" s="1" t="s">
        <v>3057</v>
      </c>
      <c r="I21" s="2" t="s">
        <v>29</v>
      </c>
      <c r="J21" s="3">
        <v>60</v>
      </c>
      <c r="K21" s="3">
        <v>3</v>
      </c>
      <c r="L21" s="3">
        <v>180</v>
      </c>
      <c r="M21" s="1" t="s">
        <v>751</v>
      </c>
      <c r="N21" s="1" t="s">
        <v>40</v>
      </c>
      <c r="O21" s="3">
        <v>0</v>
      </c>
      <c r="P21" s="4" t="s">
        <v>5719</v>
      </c>
      <c r="Q21" s="1" t="b">
        <v>0</v>
      </c>
      <c r="R21" s="2">
        <v>3</v>
      </c>
      <c r="S21" s="3">
        <v>180</v>
      </c>
      <c r="T21" s="2" t="s">
        <v>29</v>
      </c>
      <c r="U21" s="3">
        <v>0</v>
      </c>
      <c r="V21" s="2" t="s">
        <v>29</v>
      </c>
      <c r="W21" s="3">
        <v>0</v>
      </c>
      <c r="X21" s="2" t="s">
        <v>29</v>
      </c>
      <c r="Y21" s="3">
        <v>0</v>
      </c>
      <c r="Z21" s="1" t="s">
        <v>29</v>
      </c>
      <c r="AA21" s="1" t="b">
        <v>0</v>
      </c>
    </row>
    <row r="22" spans="1:27" x14ac:dyDescent="0.25">
      <c r="A22" s="1" t="b">
        <v>0</v>
      </c>
      <c r="B22" s="1" t="s">
        <v>5722</v>
      </c>
      <c r="C22" s="2">
        <v>2</v>
      </c>
      <c r="D22" s="1" t="s">
        <v>748</v>
      </c>
      <c r="E22" s="2">
        <v>18</v>
      </c>
      <c r="F22" s="1" t="s">
        <v>29</v>
      </c>
      <c r="G22" s="1" t="s">
        <v>3058</v>
      </c>
      <c r="H22" s="1" t="s">
        <v>3058</v>
      </c>
      <c r="I22" s="2" t="s">
        <v>29</v>
      </c>
      <c r="J22" s="3">
        <v>30</v>
      </c>
      <c r="K22" s="3">
        <v>3</v>
      </c>
      <c r="L22" s="3">
        <v>90</v>
      </c>
      <c r="M22" s="1" t="s">
        <v>751</v>
      </c>
      <c r="N22" s="1" t="s">
        <v>40</v>
      </c>
      <c r="O22" s="3">
        <v>0</v>
      </c>
      <c r="P22" s="4" t="s">
        <v>5719</v>
      </c>
      <c r="Q22" s="1" t="b">
        <v>0</v>
      </c>
      <c r="R22" s="2">
        <v>3</v>
      </c>
      <c r="S22" s="3">
        <v>90</v>
      </c>
      <c r="T22" s="2" t="s">
        <v>29</v>
      </c>
      <c r="U22" s="3">
        <v>0</v>
      </c>
      <c r="V22" s="2" t="s">
        <v>29</v>
      </c>
      <c r="W22" s="3">
        <v>0</v>
      </c>
      <c r="X22" s="2" t="s">
        <v>29</v>
      </c>
      <c r="Y22" s="3">
        <v>0</v>
      </c>
      <c r="Z22" s="1" t="s">
        <v>29</v>
      </c>
      <c r="AA22" s="1" t="b">
        <v>0</v>
      </c>
    </row>
    <row r="23" spans="1:27" x14ac:dyDescent="0.25">
      <c r="A23" s="1" t="b">
        <v>0</v>
      </c>
      <c r="B23" s="1" t="s">
        <v>5723</v>
      </c>
      <c r="C23" s="2">
        <v>2</v>
      </c>
      <c r="D23" s="1" t="s">
        <v>748</v>
      </c>
      <c r="E23" s="2">
        <v>19</v>
      </c>
      <c r="F23" s="1" t="s">
        <v>29</v>
      </c>
      <c r="G23" s="1" t="s">
        <v>3059</v>
      </c>
      <c r="H23" s="1" t="s">
        <v>3059</v>
      </c>
      <c r="I23" s="2" t="s">
        <v>29</v>
      </c>
      <c r="J23" s="3">
        <v>20</v>
      </c>
      <c r="K23" s="3">
        <v>3</v>
      </c>
      <c r="L23" s="3">
        <v>60</v>
      </c>
      <c r="M23" s="1" t="s">
        <v>751</v>
      </c>
      <c r="N23" s="1" t="s">
        <v>40</v>
      </c>
      <c r="O23" s="3">
        <v>0</v>
      </c>
      <c r="P23" s="4" t="s">
        <v>5719</v>
      </c>
      <c r="Q23" s="1" t="b">
        <v>0</v>
      </c>
      <c r="R23" s="2">
        <v>3</v>
      </c>
      <c r="S23" s="3">
        <v>60</v>
      </c>
      <c r="T23" s="2" t="s">
        <v>29</v>
      </c>
      <c r="U23" s="3">
        <v>0</v>
      </c>
      <c r="V23" s="2" t="s">
        <v>29</v>
      </c>
      <c r="W23" s="3">
        <v>0</v>
      </c>
      <c r="X23" s="2" t="s">
        <v>29</v>
      </c>
      <c r="Y23" s="3">
        <v>0</v>
      </c>
      <c r="Z23" s="1" t="s">
        <v>29</v>
      </c>
      <c r="AA23" s="1" t="b">
        <v>0</v>
      </c>
    </row>
    <row r="24" spans="1:27" x14ac:dyDescent="0.25">
      <c r="A24" s="1" t="b">
        <v>0</v>
      </c>
      <c r="B24" s="1" t="s">
        <v>5724</v>
      </c>
      <c r="C24" s="2">
        <v>2</v>
      </c>
      <c r="D24" s="1" t="s">
        <v>748</v>
      </c>
      <c r="E24" s="2">
        <v>20</v>
      </c>
      <c r="F24" s="1" t="s">
        <v>29</v>
      </c>
      <c r="G24" s="1" t="s">
        <v>3060</v>
      </c>
      <c r="H24" s="1" t="s">
        <v>3060</v>
      </c>
      <c r="I24" s="2" t="s">
        <v>29</v>
      </c>
      <c r="J24" s="3">
        <v>250</v>
      </c>
      <c r="K24" s="3">
        <v>3</v>
      </c>
      <c r="L24" s="3">
        <v>750</v>
      </c>
      <c r="M24" s="1" t="s">
        <v>751</v>
      </c>
      <c r="N24" s="1" t="s">
        <v>40</v>
      </c>
      <c r="O24" s="3">
        <v>0</v>
      </c>
      <c r="P24" s="4" t="s">
        <v>5719</v>
      </c>
      <c r="Q24" s="1" t="b">
        <v>0</v>
      </c>
      <c r="R24" s="2">
        <v>3</v>
      </c>
      <c r="S24" s="3">
        <v>750</v>
      </c>
      <c r="T24" s="2" t="s">
        <v>29</v>
      </c>
      <c r="U24" s="3">
        <v>0</v>
      </c>
      <c r="V24" s="2" t="s">
        <v>29</v>
      </c>
      <c r="W24" s="3">
        <v>0</v>
      </c>
      <c r="X24" s="2" t="s">
        <v>29</v>
      </c>
      <c r="Y24" s="3">
        <v>0</v>
      </c>
      <c r="Z24" s="1" t="s">
        <v>29</v>
      </c>
      <c r="AA24" s="1" t="b">
        <v>0</v>
      </c>
    </row>
    <row r="25" spans="1:27" x14ac:dyDescent="0.25">
      <c r="A25" s="1" t="b">
        <v>0</v>
      </c>
      <c r="B25" s="1" t="s">
        <v>5725</v>
      </c>
      <c r="C25" s="2">
        <v>2</v>
      </c>
      <c r="D25" s="1" t="s">
        <v>748</v>
      </c>
      <c r="E25" s="2">
        <v>21</v>
      </c>
      <c r="F25" s="1" t="s">
        <v>29</v>
      </c>
      <c r="G25" s="1" t="s">
        <v>3061</v>
      </c>
      <c r="H25" s="1" t="s">
        <v>3061</v>
      </c>
      <c r="I25" s="2" t="s">
        <v>29</v>
      </c>
      <c r="J25" s="3">
        <v>200</v>
      </c>
      <c r="K25" s="3">
        <v>3</v>
      </c>
      <c r="L25" s="3">
        <v>600</v>
      </c>
      <c r="M25" s="1" t="s">
        <v>751</v>
      </c>
      <c r="N25" s="1" t="s">
        <v>40</v>
      </c>
      <c r="O25" s="3">
        <v>0</v>
      </c>
      <c r="P25" s="4" t="s">
        <v>5719</v>
      </c>
      <c r="Q25" s="1" t="b">
        <v>0</v>
      </c>
      <c r="R25" s="2">
        <v>3</v>
      </c>
      <c r="S25" s="3">
        <v>600</v>
      </c>
      <c r="T25" s="2" t="s">
        <v>29</v>
      </c>
      <c r="U25" s="3">
        <v>0</v>
      </c>
      <c r="V25" s="2" t="s">
        <v>29</v>
      </c>
      <c r="W25" s="3">
        <v>0</v>
      </c>
      <c r="X25" s="2" t="s">
        <v>29</v>
      </c>
      <c r="Y25" s="3">
        <v>0</v>
      </c>
      <c r="Z25" s="1" t="s">
        <v>29</v>
      </c>
      <c r="AA25" s="1" t="b">
        <v>0</v>
      </c>
    </row>
    <row r="26" spans="1:27" x14ac:dyDescent="0.25">
      <c r="A26" s="1" t="b">
        <v>0</v>
      </c>
      <c r="B26" s="1" t="s">
        <v>5726</v>
      </c>
      <c r="C26" s="2">
        <v>2</v>
      </c>
      <c r="D26" s="1" t="s">
        <v>748</v>
      </c>
      <c r="E26" s="2">
        <v>22</v>
      </c>
      <c r="F26" s="1" t="s">
        <v>29</v>
      </c>
      <c r="G26" s="1" t="s">
        <v>3062</v>
      </c>
      <c r="H26" s="1" t="s">
        <v>3062</v>
      </c>
      <c r="I26" s="2" t="s">
        <v>29</v>
      </c>
      <c r="J26" s="3">
        <v>100</v>
      </c>
      <c r="K26" s="3">
        <v>3</v>
      </c>
      <c r="L26" s="3">
        <v>300</v>
      </c>
      <c r="M26" s="1" t="s">
        <v>751</v>
      </c>
      <c r="N26" s="1" t="s">
        <v>40</v>
      </c>
      <c r="O26" s="3">
        <v>0</v>
      </c>
      <c r="P26" s="4" t="s">
        <v>5719</v>
      </c>
      <c r="Q26" s="1" t="b">
        <v>0</v>
      </c>
      <c r="R26" s="2">
        <v>3</v>
      </c>
      <c r="S26" s="3">
        <v>300</v>
      </c>
      <c r="T26" s="2" t="s">
        <v>29</v>
      </c>
      <c r="U26" s="3">
        <v>0</v>
      </c>
      <c r="V26" s="2" t="s">
        <v>29</v>
      </c>
      <c r="W26" s="3">
        <v>0</v>
      </c>
      <c r="X26" s="2" t="s">
        <v>29</v>
      </c>
      <c r="Y26" s="3">
        <v>0</v>
      </c>
      <c r="Z26" s="1" t="s">
        <v>29</v>
      </c>
      <c r="AA26" s="1" t="b">
        <v>0</v>
      </c>
    </row>
    <row r="27" spans="1:27" x14ac:dyDescent="0.25">
      <c r="A27" s="1"/>
      <c r="B27" s="1"/>
      <c r="C27" s="2"/>
      <c r="D27" s="1"/>
      <c r="E27" s="2"/>
      <c r="F27" s="1"/>
      <c r="G27" s="1"/>
      <c r="H27" s="1"/>
      <c r="I27" s="2"/>
      <c r="J27" s="3"/>
      <c r="K27" s="3"/>
      <c r="L27" s="6">
        <f>SUBTOTAL(9,L19:L26)</f>
        <v>2400</v>
      </c>
      <c r="M27" s="1"/>
      <c r="N27" s="1"/>
      <c r="O27" s="3"/>
      <c r="P27" s="4"/>
      <c r="Q27" s="1"/>
      <c r="R27" s="2"/>
      <c r="S27" s="3"/>
      <c r="T27" s="2"/>
      <c r="U27" s="3"/>
      <c r="V27" s="2"/>
      <c r="W27" s="3"/>
      <c r="X27" s="2"/>
      <c r="Y27" s="3"/>
      <c r="Z27" s="1"/>
      <c r="AA27" s="1"/>
    </row>
    <row r="28" spans="1:27" x14ac:dyDescent="0.25">
      <c r="A28" s="5" t="s">
        <v>5727</v>
      </c>
      <c r="B28" s="5"/>
      <c r="C28" s="5"/>
      <c r="D28" s="5"/>
      <c r="E28" s="5"/>
      <c r="F28" s="5"/>
      <c r="G28" s="5"/>
      <c r="H28" s="5"/>
      <c r="I28" s="5"/>
      <c r="J28" s="5"/>
      <c r="K28" s="5"/>
      <c r="L28" s="5"/>
      <c r="M28" s="5"/>
      <c r="N28" s="5"/>
      <c r="O28" s="5"/>
      <c r="P28" s="5"/>
      <c r="Q28" s="5"/>
      <c r="R28" s="5"/>
      <c r="S28" s="5"/>
      <c r="T28" s="5"/>
      <c r="U28" s="5"/>
      <c r="V28" s="5"/>
      <c r="W28" s="5"/>
      <c r="X28" s="5"/>
      <c r="Y28" s="5"/>
      <c r="Z28" s="5"/>
      <c r="AA28" s="5"/>
    </row>
    <row r="29" spans="1:27" x14ac:dyDescent="0.25">
      <c r="A29" s="1" t="b">
        <v>0</v>
      </c>
      <c r="B29" s="1" t="s">
        <v>5728</v>
      </c>
      <c r="C29" s="2">
        <v>2</v>
      </c>
      <c r="D29" s="1" t="s">
        <v>752</v>
      </c>
      <c r="E29" s="2">
        <v>75</v>
      </c>
      <c r="F29" s="1" t="s">
        <v>29</v>
      </c>
      <c r="G29" s="1" t="s">
        <v>3001</v>
      </c>
      <c r="H29" s="1" t="s">
        <v>3001</v>
      </c>
      <c r="I29" s="2" t="s">
        <v>29</v>
      </c>
      <c r="J29" s="3">
        <v>63.39</v>
      </c>
      <c r="K29" s="3">
        <v>20</v>
      </c>
      <c r="L29" s="3">
        <v>1267.8</v>
      </c>
      <c r="M29" s="1" t="s">
        <v>751</v>
      </c>
      <c r="N29" s="1" t="s">
        <v>40</v>
      </c>
      <c r="O29" s="3">
        <v>0</v>
      </c>
      <c r="P29" s="4" t="s">
        <v>5729</v>
      </c>
      <c r="Q29" s="1" t="b">
        <v>0</v>
      </c>
      <c r="R29" s="2">
        <v>20</v>
      </c>
      <c r="S29" s="3">
        <v>1267.8</v>
      </c>
      <c r="T29" s="2" t="s">
        <v>29</v>
      </c>
      <c r="U29" s="3">
        <v>0</v>
      </c>
      <c r="V29" s="2" t="s">
        <v>29</v>
      </c>
      <c r="W29" s="3">
        <v>0</v>
      </c>
      <c r="X29" s="2" t="s">
        <v>29</v>
      </c>
      <c r="Y29" s="3">
        <v>0</v>
      </c>
      <c r="Z29" s="1" t="s">
        <v>29</v>
      </c>
      <c r="AA29" s="1" t="b">
        <v>0</v>
      </c>
    </row>
    <row r="30" spans="1:27" x14ac:dyDescent="0.25">
      <c r="A30" s="1" t="b">
        <v>0</v>
      </c>
      <c r="B30" s="1" t="s">
        <v>5730</v>
      </c>
      <c r="C30" s="2">
        <v>2</v>
      </c>
      <c r="D30" s="1" t="s">
        <v>752</v>
      </c>
      <c r="E30" s="2">
        <v>77</v>
      </c>
      <c r="F30" s="1" t="s">
        <v>29</v>
      </c>
      <c r="G30" s="1" t="s">
        <v>3002</v>
      </c>
      <c r="H30" s="1" t="s">
        <v>3002</v>
      </c>
      <c r="I30" s="2" t="s">
        <v>29</v>
      </c>
      <c r="J30" s="3">
        <v>52.47</v>
      </c>
      <c r="K30" s="3">
        <v>200</v>
      </c>
      <c r="L30" s="3">
        <v>10494</v>
      </c>
      <c r="M30" s="1" t="s">
        <v>29</v>
      </c>
      <c r="N30" s="1" t="s">
        <v>40</v>
      </c>
      <c r="O30" s="3">
        <v>0</v>
      </c>
      <c r="P30" s="4" t="s">
        <v>5729</v>
      </c>
      <c r="Q30" s="1" t="b">
        <v>0</v>
      </c>
      <c r="R30" s="2">
        <v>200</v>
      </c>
      <c r="S30" s="3">
        <v>10494</v>
      </c>
      <c r="T30" s="2" t="s">
        <v>29</v>
      </c>
      <c r="U30" s="3">
        <v>0</v>
      </c>
      <c r="V30" s="2" t="s">
        <v>29</v>
      </c>
      <c r="W30" s="3">
        <v>0</v>
      </c>
      <c r="X30" s="2" t="s">
        <v>29</v>
      </c>
      <c r="Y30" s="3">
        <v>0</v>
      </c>
      <c r="Z30" s="1" t="s">
        <v>29</v>
      </c>
      <c r="AA30" s="1" t="b">
        <v>0</v>
      </c>
    </row>
    <row r="31" spans="1:27" x14ac:dyDescent="0.25">
      <c r="A31" s="1" t="b">
        <v>0</v>
      </c>
      <c r="B31" s="1" t="s">
        <v>5731</v>
      </c>
      <c r="C31" s="2">
        <v>2</v>
      </c>
      <c r="D31" s="1" t="s">
        <v>752</v>
      </c>
      <c r="E31" s="2">
        <v>78</v>
      </c>
      <c r="F31" s="1" t="s">
        <v>29</v>
      </c>
      <c r="G31" s="1" t="s">
        <v>3003</v>
      </c>
      <c r="H31" s="1" t="s">
        <v>3003</v>
      </c>
      <c r="I31" s="2" t="s">
        <v>29</v>
      </c>
      <c r="J31" s="3">
        <v>200</v>
      </c>
      <c r="K31" s="3">
        <v>100</v>
      </c>
      <c r="L31" s="3">
        <v>20000</v>
      </c>
      <c r="M31" s="1" t="s">
        <v>751</v>
      </c>
      <c r="N31" s="1" t="s">
        <v>40</v>
      </c>
      <c r="O31" s="3">
        <v>0</v>
      </c>
      <c r="P31" s="4" t="s">
        <v>5729</v>
      </c>
      <c r="Q31" s="1" t="b">
        <v>0</v>
      </c>
      <c r="R31" s="2">
        <v>100</v>
      </c>
      <c r="S31" s="3">
        <v>20000</v>
      </c>
      <c r="T31" s="2" t="s">
        <v>29</v>
      </c>
      <c r="U31" s="3">
        <v>0</v>
      </c>
      <c r="V31" s="2" t="s">
        <v>29</v>
      </c>
      <c r="W31" s="3">
        <v>0</v>
      </c>
      <c r="X31" s="2" t="s">
        <v>29</v>
      </c>
      <c r="Y31" s="3">
        <v>0</v>
      </c>
      <c r="Z31" s="1" t="s">
        <v>29</v>
      </c>
      <c r="AA31" s="1" t="b">
        <v>0</v>
      </c>
    </row>
    <row r="32" spans="1:27" x14ac:dyDescent="0.25">
      <c r="A32" s="1" t="b">
        <v>0</v>
      </c>
      <c r="B32" s="1" t="s">
        <v>5732</v>
      </c>
      <c r="C32" s="2">
        <v>2</v>
      </c>
      <c r="D32" s="1" t="s">
        <v>752</v>
      </c>
      <c r="E32" s="2">
        <v>79</v>
      </c>
      <c r="F32" s="1" t="s">
        <v>29</v>
      </c>
      <c r="G32" s="1" t="s">
        <v>3004</v>
      </c>
      <c r="H32" s="1" t="s">
        <v>3004</v>
      </c>
      <c r="I32" s="2" t="s">
        <v>29</v>
      </c>
      <c r="J32" s="3">
        <v>40.630000000000003</v>
      </c>
      <c r="K32" s="3">
        <v>20</v>
      </c>
      <c r="L32" s="3">
        <v>812.6</v>
      </c>
      <c r="M32" s="1" t="s">
        <v>751</v>
      </c>
      <c r="N32" s="1" t="s">
        <v>40</v>
      </c>
      <c r="O32" s="3">
        <v>0</v>
      </c>
      <c r="P32" s="4" t="s">
        <v>5729</v>
      </c>
      <c r="Q32" s="1" t="b">
        <v>0</v>
      </c>
      <c r="R32" s="2">
        <v>20</v>
      </c>
      <c r="S32" s="3">
        <v>812.6</v>
      </c>
      <c r="T32" s="2" t="s">
        <v>29</v>
      </c>
      <c r="U32" s="3">
        <v>0</v>
      </c>
      <c r="V32" s="2" t="s">
        <v>29</v>
      </c>
      <c r="W32" s="3">
        <v>0</v>
      </c>
      <c r="X32" s="2" t="s">
        <v>29</v>
      </c>
      <c r="Y32" s="3">
        <v>0</v>
      </c>
      <c r="Z32" s="1" t="s">
        <v>29</v>
      </c>
      <c r="AA32" s="1" t="b">
        <v>0</v>
      </c>
    </row>
    <row r="33" spans="1:27" x14ac:dyDescent="0.25">
      <c r="A33" s="1" t="b">
        <v>0</v>
      </c>
      <c r="B33" s="1" t="s">
        <v>5733</v>
      </c>
      <c r="C33" s="2">
        <v>2</v>
      </c>
      <c r="D33" s="1" t="s">
        <v>752</v>
      </c>
      <c r="E33" s="2">
        <v>81</v>
      </c>
      <c r="F33" s="1" t="s">
        <v>29</v>
      </c>
      <c r="G33" s="1" t="s">
        <v>3005</v>
      </c>
      <c r="H33" s="1" t="s">
        <v>3005</v>
      </c>
      <c r="I33" s="2" t="s">
        <v>29</v>
      </c>
      <c r="J33" s="3">
        <v>39.700000000000003</v>
      </c>
      <c r="K33" s="3">
        <v>20</v>
      </c>
      <c r="L33" s="3">
        <v>794</v>
      </c>
      <c r="M33" s="1" t="s">
        <v>751</v>
      </c>
      <c r="N33" s="1" t="s">
        <v>40</v>
      </c>
      <c r="O33" s="3">
        <v>0</v>
      </c>
      <c r="P33" s="4" t="s">
        <v>5729</v>
      </c>
      <c r="Q33" s="1" t="b">
        <v>0</v>
      </c>
      <c r="R33" s="2">
        <v>20</v>
      </c>
      <c r="S33" s="3">
        <v>794</v>
      </c>
      <c r="T33" s="2" t="s">
        <v>29</v>
      </c>
      <c r="U33" s="3">
        <v>0</v>
      </c>
      <c r="V33" s="2" t="s">
        <v>29</v>
      </c>
      <c r="W33" s="3">
        <v>0</v>
      </c>
      <c r="X33" s="2" t="s">
        <v>29</v>
      </c>
      <c r="Y33" s="3">
        <v>0</v>
      </c>
      <c r="Z33" s="1" t="s">
        <v>29</v>
      </c>
      <c r="AA33" s="1" t="b">
        <v>0</v>
      </c>
    </row>
    <row r="34" spans="1:27" x14ac:dyDescent="0.25">
      <c r="A34" s="1" t="b">
        <v>0</v>
      </c>
      <c r="B34" s="1" t="s">
        <v>5734</v>
      </c>
      <c r="C34" s="2">
        <v>2</v>
      </c>
      <c r="D34" s="1" t="s">
        <v>752</v>
      </c>
      <c r="E34" s="2">
        <v>82</v>
      </c>
      <c r="F34" s="1" t="s">
        <v>29</v>
      </c>
      <c r="G34" s="1" t="s">
        <v>3006</v>
      </c>
      <c r="H34" s="1" t="s">
        <v>3006</v>
      </c>
      <c r="I34" s="2" t="s">
        <v>29</v>
      </c>
      <c r="J34" s="3">
        <v>39.700000000000003</v>
      </c>
      <c r="K34" s="3">
        <v>20</v>
      </c>
      <c r="L34" s="3">
        <v>794</v>
      </c>
      <c r="M34" s="1" t="s">
        <v>751</v>
      </c>
      <c r="N34" s="1" t="s">
        <v>40</v>
      </c>
      <c r="O34" s="3">
        <v>0</v>
      </c>
      <c r="P34" s="4" t="s">
        <v>5729</v>
      </c>
      <c r="Q34" s="1" t="b">
        <v>0</v>
      </c>
      <c r="R34" s="2">
        <v>20</v>
      </c>
      <c r="S34" s="3">
        <v>794</v>
      </c>
      <c r="T34" s="2" t="s">
        <v>29</v>
      </c>
      <c r="U34" s="3">
        <v>0</v>
      </c>
      <c r="V34" s="2" t="s">
        <v>29</v>
      </c>
      <c r="W34" s="3">
        <v>0</v>
      </c>
      <c r="X34" s="2" t="s">
        <v>29</v>
      </c>
      <c r="Y34" s="3">
        <v>0</v>
      </c>
      <c r="Z34" s="1" t="s">
        <v>29</v>
      </c>
      <c r="AA34" s="1" t="b">
        <v>0</v>
      </c>
    </row>
    <row r="35" spans="1:27" x14ac:dyDescent="0.25">
      <c r="A35" s="1" t="b">
        <v>0</v>
      </c>
      <c r="B35" s="1" t="s">
        <v>5735</v>
      </c>
      <c r="C35" s="2">
        <v>2</v>
      </c>
      <c r="D35" s="1" t="s">
        <v>752</v>
      </c>
      <c r="E35" s="2">
        <v>83</v>
      </c>
      <c r="F35" s="1" t="s">
        <v>29</v>
      </c>
      <c r="G35" s="1" t="s">
        <v>3007</v>
      </c>
      <c r="H35" s="1" t="s">
        <v>3007</v>
      </c>
      <c r="I35" s="2" t="s">
        <v>29</v>
      </c>
      <c r="J35" s="3">
        <v>37.93</v>
      </c>
      <c r="K35" s="3">
        <v>20</v>
      </c>
      <c r="L35" s="3">
        <v>758.6</v>
      </c>
      <c r="M35" s="1" t="s">
        <v>751</v>
      </c>
      <c r="N35" s="1" t="s">
        <v>40</v>
      </c>
      <c r="O35" s="3">
        <v>0</v>
      </c>
      <c r="P35" s="4" t="s">
        <v>5729</v>
      </c>
      <c r="Q35" s="1" t="b">
        <v>0</v>
      </c>
      <c r="R35" s="2">
        <v>20</v>
      </c>
      <c r="S35" s="3">
        <v>758.6</v>
      </c>
      <c r="T35" s="2" t="s">
        <v>29</v>
      </c>
      <c r="U35" s="3">
        <v>0</v>
      </c>
      <c r="V35" s="2" t="s">
        <v>29</v>
      </c>
      <c r="W35" s="3">
        <v>0</v>
      </c>
      <c r="X35" s="2" t="s">
        <v>29</v>
      </c>
      <c r="Y35" s="3">
        <v>0</v>
      </c>
      <c r="Z35" s="1" t="s">
        <v>29</v>
      </c>
      <c r="AA35" s="1" t="b">
        <v>0</v>
      </c>
    </row>
    <row r="36" spans="1:27" x14ac:dyDescent="0.25">
      <c r="A36" s="1" t="b">
        <v>0</v>
      </c>
      <c r="B36" s="1" t="s">
        <v>5736</v>
      </c>
      <c r="C36" s="2">
        <v>2</v>
      </c>
      <c r="D36" s="1" t="s">
        <v>752</v>
      </c>
      <c r="E36" s="2">
        <v>84</v>
      </c>
      <c r="F36" s="1" t="s">
        <v>29</v>
      </c>
      <c r="G36" s="1" t="s">
        <v>3008</v>
      </c>
      <c r="H36" s="1" t="s">
        <v>3008</v>
      </c>
      <c r="I36" s="2" t="s">
        <v>29</v>
      </c>
      <c r="J36" s="3">
        <v>32.909999999999997</v>
      </c>
      <c r="K36" s="3">
        <v>200</v>
      </c>
      <c r="L36" s="3">
        <v>6582</v>
      </c>
      <c r="M36" s="1" t="s">
        <v>751</v>
      </c>
      <c r="N36" s="1" t="s">
        <v>40</v>
      </c>
      <c r="O36" s="3">
        <v>0</v>
      </c>
      <c r="P36" s="4" t="s">
        <v>5729</v>
      </c>
      <c r="Q36" s="1" t="b">
        <v>0</v>
      </c>
      <c r="R36" s="2">
        <v>200</v>
      </c>
      <c r="S36" s="3">
        <v>6582</v>
      </c>
      <c r="T36" s="2" t="s">
        <v>29</v>
      </c>
      <c r="U36" s="3">
        <v>0</v>
      </c>
      <c r="V36" s="2" t="s">
        <v>29</v>
      </c>
      <c r="W36" s="3">
        <v>0</v>
      </c>
      <c r="X36" s="2" t="s">
        <v>29</v>
      </c>
      <c r="Y36" s="3">
        <v>0</v>
      </c>
      <c r="Z36" s="1" t="s">
        <v>29</v>
      </c>
      <c r="AA36" s="1" t="b">
        <v>0</v>
      </c>
    </row>
    <row r="37" spans="1:27" x14ac:dyDescent="0.25">
      <c r="A37" s="1" t="b">
        <v>0</v>
      </c>
      <c r="B37" s="1" t="s">
        <v>5737</v>
      </c>
      <c r="C37" s="2">
        <v>2</v>
      </c>
      <c r="D37" s="1" t="s">
        <v>752</v>
      </c>
      <c r="E37" s="2">
        <v>85</v>
      </c>
      <c r="F37" s="1" t="s">
        <v>29</v>
      </c>
      <c r="G37" s="1" t="s">
        <v>3009</v>
      </c>
      <c r="H37" s="1" t="s">
        <v>3009</v>
      </c>
      <c r="I37" s="2" t="s">
        <v>29</v>
      </c>
      <c r="J37" s="3">
        <v>29.15</v>
      </c>
      <c r="K37" s="3">
        <v>200</v>
      </c>
      <c r="L37" s="3">
        <v>5830</v>
      </c>
      <c r="M37" s="1" t="s">
        <v>29</v>
      </c>
      <c r="N37" s="1" t="s">
        <v>40</v>
      </c>
      <c r="O37" s="3">
        <v>0</v>
      </c>
      <c r="P37" s="4" t="s">
        <v>5729</v>
      </c>
      <c r="Q37" s="1" t="b">
        <v>0</v>
      </c>
      <c r="R37" s="2">
        <v>200</v>
      </c>
      <c r="S37" s="3">
        <v>5830</v>
      </c>
      <c r="T37" s="2" t="s">
        <v>29</v>
      </c>
      <c r="U37" s="3">
        <v>0</v>
      </c>
      <c r="V37" s="2" t="s">
        <v>29</v>
      </c>
      <c r="W37" s="3">
        <v>0</v>
      </c>
      <c r="X37" s="2" t="s">
        <v>29</v>
      </c>
      <c r="Y37" s="3">
        <v>0</v>
      </c>
      <c r="Z37" s="1" t="s">
        <v>29</v>
      </c>
      <c r="AA37" s="1" t="b">
        <v>0</v>
      </c>
    </row>
    <row r="38" spans="1:27" x14ac:dyDescent="0.25">
      <c r="A38" s="1" t="b">
        <v>0</v>
      </c>
      <c r="B38" s="1" t="s">
        <v>5738</v>
      </c>
      <c r="C38" s="2">
        <v>2</v>
      </c>
      <c r="D38" s="1" t="s">
        <v>752</v>
      </c>
      <c r="E38" s="2">
        <v>87</v>
      </c>
      <c r="F38" s="1" t="s">
        <v>29</v>
      </c>
      <c r="G38" s="1" t="s">
        <v>3010</v>
      </c>
      <c r="H38" s="1" t="s">
        <v>3010</v>
      </c>
      <c r="I38" s="2" t="s">
        <v>29</v>
      </c>
      <c r="J38" s="3">
        <v>11.61</v>
      </c>
      <c r="K38" s="3">
        <v>200</v>
      </c>
      <c r="L38" s="3">
        <v>2322</v>
      </c>
      <c r="M38" s="1" t="s">
        <v>751</v>
      </c>
      <c r="N38" s="1" t="s">
        <v>40</v>
      </c>
      <c r="O38" s="3">
        <v>0</v>
      </c>
      <c r="P38" s="4" t="s">
        <v>5729</v>
      </c>
      <c r="Q38" s="1" t="b">
        <v>0</v>
      </c>
      <c r="R38" s="2">
        <v>200</v>
      </c>
      <c r="S38" s="3">
        <v>2322</v>
      </c>
      <c r="T38" s="2" t="s">
        <v>29</v>
      </c>
      <c r="U38" s="3">
        <v>0</v>
      </c>
      <c r="V38" s="2" t="s">
        <v>29</v>
      </c>
      <c r="W38" s="3">
        <v>0</v>
      </c>
      <c r="X38" s="2" t="s">
        <v>29</v>
      </c>
      <c r="Y38" s="3">
        <v>0</v>
      </c>
      <c r="Z38" s="1" t="s">
        <v>29</v>
      </c>
      <c r="AA38" s="1" t="b">
        <v>0</v>
      </c>
    </row>
    <row r="39" spans="1:27" x14ac:dyDescent="0.25">
      <c r="A39" s="1"/>
      <c r="B39" s="1"/>
      <c r="C39" s="2"/>
      <c r="D39" s="1"/>
      <c r="E39" s="2"/>
      <c r="F39" s="1"/>
      <c r="G39" s="1"/>
      <c r="H39" s="1"/>
      <c r="I39" s="2"/>
      <c r="J39" s="3"/>
      <c r="K39" s="3"/>
      <c r="L39" s="6">
        <f>SUBTOTAL(9,L29:L38)</f>
        <v>49654.999999999993</v>
      </c>
      <c r="M39" s="1"/>
      <c r="N39" s="1"/>
      <c r="O39" s="3"/>
      <c r="P39" s="4"/>
      <c r="Q39" s="1"/>
      <c r="R39" s="2"/>
      <c r="S39" s="3"/>
      <c r="T39" s="2"/>
      <c r="U39" s="3"/>
      <c r="V39" s="2"/>
      <c r="W39" s="3"/>
      <c r="X39" s="2"/>
      <c r="Y39" s="3"/>
      <c r="Z39" s="1"/>
      <c r="AA39" s="1"/>
    </row>
    <row r="40" spans="1:27" x14ac:dyDescent="0.25">
      <c r="A40" s="5" t="s">
        <v>5739</v>
      </c>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x14ac:dyDescent="0.25">
      <c r="A41" s="1" t="b">
        <v>0</v>
      </c>
      <c r="B41" s="1" t="s">
        <v>5740</v>
      </c>
      <c r="C41" s="2">
        <v>2</v>
      </c>
      <c r="D41" s="1" t="s">
        <v>752</v>
      </c>
      <c r="E41" s="2">
        <v>40</v>
      </c>
      <c r="F41" s="1" t="s">
        <v>29</v>
      </c>
      <c r="G41" s="1" t="s">
        <v>3013</v>
      </c>
      <c r="H41" s="1" t="s">
        <v>3013</v>
      </c>
      <c r="I41" s="2" t="s">
        <v>29</v>
      </c>
      <c r="J41" s="3">
        <v>270</v>
      </c>
      <c r="K41" s="3">
        <v>10</v>
      </c>
      <c r="L41" s="3">
        <v>2700</v>
      </c>
      <c r="M41" s="1" t="s">
        <v>751</v>
      </c>
      <c r="N41" s="1" t="s">
        <v>40</v>
      </c>
      <c r="O41" s="3">
        <v>0</v>
      </c>
      <c r="P41" s="4" t="s">
        <v>5741</v>
      </c>
      <c r="Q41" s="1" t="b">
        <v>0</v>
      </c>
      <c r="R41" s="2">
        <v>10</v>
      </c>
      <c r="S41" s="3">
        <v>2700</v>
      </c>
      <c r="T41" s="2" t="s">
        <v>29</v>
      </c>
      <c r="U41" s="3">
        <v>0</v>
      </c>
      <c r="V41" s="2" t="s">
        <v>29</v>
      </c>
      <c r="W41" s="3">
        <v>0</v>
      </c>
      <c r="X41" s="2" t="s">
        <v>29</v>
      </c>
      <c r="Y41" s="3">
        <v>0</v>
      </c>
      <c r="Z41" s="1" t="s">
        <v>29</v>
      </c>
      <c r="AA41" s="1" t="b">
        <v>0</v>
      </c>
    </row>
    <row r="42" spans="1:27" x14ac:dyDescent="0.25">
      <c r="A42" s="1" t="b">
        <v>0</v>
      </c>
      <c r="B42" s="1" t="s">
        <v>5742</v>
      </c>
      <c r="C42" s="2">
        <v>2</v>
      </c>
      <c r="D42" s="1" t="s">
        <v>752</v>
      </c>
      <c r="E42" s="2">
        <v>41</v>
      </c>
      <c r="F42" s="1" t="s">
        <v>29</v>
      </c>
      <c r="G42" s="1" t="s">
        <v>3014</v>
      </c>
      <c r="H42" s="1" t="s">
        <v>3014</v>
      </c>
      <c r="I42" s="2" t="s">
        <v>29</v>
      </c>
      <c r="J42" s="3">
        <v>270</v>
      </c>
      <c r="K42" s="3">
        <v>10</v>
      </c>
      <c r="L42" s="3">
        <v>2700</v>
      </c>
      <c r="M42" s="1" t="s">
        <v>751</v>
      </c>
      <c r="N42" s="1" t="s">
        <v>40</v>
      </c>
      <c r="O42" s="3">
        <v>0</v>
      </c>
      <c r="P42" s="4" t="s">
        <v>5741</v>
      </c>
      <c r="Q42" s="1" t="b">
        <v>0</v>
      </c>
      <c r="R42" s="2">
        <v>10</v>
      </c>
      <c r="S42" s="3">
        <v>2700</v>
      </c>
      <c r="T42" s="2" t="s">
        <v>29</v>
      </c>
      <c r="U42" s="3">
        <v>0</v>
      </c>
      <c r="V42" s="2" t="s">
        <v>29</v>
      </c>
      <c r="W42" s="3">
        <v>0</v>
      </c>
      <c r="X42" s="2" t="s">
        <v>29</v>
      </c>
      <c r="Y42" s="3">
        <v>0</v>
      </c>
      <c r="Z42" s="1" t="s">
        <v>29</v>
      </c>
      <c r="AA42" s="1" t="b">
        <v>0</v>
      </c>
    </row>
    <row r="43" spans="1:27" x14ac:dyDescent="0.25">
      <c r="A43" s="1" t="b">
        <v>0</v>
      </c>
      <c r="B43" s="1" t="s">
        <v>5743</v>
      </c>
      <c r="C43" s="2">
        <v>2</v>
      </c>
      <c r="D43" s="1" t="s">
        <v>752</v>
      </c>
      <c r="E43" s="2">
        <v>42</v>
      </c>
      <c r="F43" s="1" t="s">
        <v>29</v>
      </c>
      <c r="G43" s="1" t="s">
        <v>3015</v>
      </c>
      <c r="H43" s="1" t="s">
        <v>3015</v>
      </c>
      <c r="I43" s="2" t="s">
        <v>29</v>
      </c>
      <c r="J43" s="3">
        <v>90</v>
      </c>
      <c r="K43" s="3">
        <v>10</v>
      </c>
      <c r="L43" s="3">
        <v>900</v>
      </c>
      <c r="M43" s="1" t="s">
        <v>751</v>
      </c>
      <c r="N43" s="1" t="s">
        <v>40</v>
      </c>
      <c r="O43" s="3">
        <v>0</v>
      </c>
      <c r="P43" s="4" t="s">
        <v>5741</v>
      </c>
      <c r="Q43" s="1" t="b">
        <v>0</v>
      </c>
      <c r="R43" s="2">
        <v>10</v>
      </c>
      <c r="S43" s="3">
        <v>900</v>
      </c>
      <c r="T43" s="2" t="s">
        <v>29</v>
      </c>
      <c r="U43" s="3">
        <v>0</v>
      </c>
      <c r="V43" s="2" t="s">
        <v>29</v>
      </c>
      <c r="W43" s="3">
        <v>0</v>
      </c>
      <c r="X43" s="2" t="s">
        <v>29</v>
      </c>
      <c r="Y43" s="3">
        <v>0</v>
      </c>
      <c r="Z43" s="1" t="s">
        <v>29</v>
      </c>
      <c r="AA43" s="1" t="b">
        <v>0</v>
      </c>
    </row>
    <row r="44" spans="1:27" x14ac:dyDescent="0.25">
      <c r="A44" s="1" t="b">
        <v>0</v>
      </c>
      <c r="B44" s="1" t="s">
        <v>5744</v>
      </c>
      <c r="C44" s="2">
        <v>2</v>
      </c>
      <c r="D44" s="1" t="s">
        <v>752</v>
      </c>
      <c r="E44" s="2">
        <v>43</v>
      </c>
      <c r="F44" s="1" t="s">
        <v>29</v>
      </c>
      <c r="G44" s="1" t="s">
        <v>3016</v>
      </c>
      <c r="H44" s="1" t="s">
        <v>3016</v>
      </c>
      <c r="I44" s="2" t="s">
        <v>29</v>
      </c>
      <c r="J44" s="3">
        <v>130</v>
      </c>
      <c r="K44" s="3">
        <v>10</v>
      </c>
      <c r="L44" s="3">
        <v>1300</v>
      </c>
      <c r="M44" s="1" t="s">
        <v>751</v>
      </c>
      <c r="N44" s="1" t="s">
        <v>40</v>
      </c>
      <c r="O44" s="3">
        <v>0</v>
      </c>
      <c r="P44" s="4" t="s">
        <v>5741</v>
      </c>
      <c r="Q44" s="1" t="b">
        <v>0</v>
      </c>
      <c r="R44" s="2">
        <v>10</v>
      </c>
      <c r="S44" s="3">
        <v>1300</v>
      </c>
      <c r="T44" s="2" t="s">
        <v>29</v>
      </c>
      <c r="U44" s="3">
        <v>0</v>
      </c>
      <c r="V44" s="2" t="s">
        <v>29</v>
      </c>
      <c r="W44" s="3">
        <v>0</v>
      </c>
      <c r="X44" s="2" t="s">
        <v>29</v>
      </c>
      <c r="Y44" s="3">
        <v>0</v>
      </c>
      <c r="Z44" s="1" t="s">
        <v>29</v>
      </c>
      <c r="AA44" s="1" t="b">
        <v>0</v>
      </c>
    </row>
    <row r="45" spans="1:27" x14ac:dyDescent="0.25">
      <c r="A45" s="1" t="b">
        <v>0</v>
      </c>
      <c r="B45" s="1" t="s">
        <v>5745</v>
      </c>
      <c r="C45" s="2">
        <v>2</v>
      </c>
      <c r="D45" s="1" t="s">
        <v>752</v>
      </c>
      <c r="E45" s="2">
        <v>44</v>
      </c>
      <c r="F45" s="1" t="s">
        <v>29</v>
      </c>
      <c r="G45" s="1" t="s">
        <v>3017</v>
      </c>
      <c r="H45" s="1" t="s">
        <v>3017</v>
      </c>
      <c r="I45" s="2" t="s">
        <v>29</v>
      </c>
      <c r="J45" s="3">
        <v>570</v>
      </c>
      <c r="K45" s="3">
        <v>6</v>
      </c>
      <c r="L45" s="3">
        <v>3420</v>
      </c>
      <c r="M45" s="1" t="s">
        <v>751</v>
      </c>
      <c r="N45" s="1" t="s">
        <v>29</v>
      </c>
      <c r="O45" s="3">
        <v>0</v>
      </c>
      <c r="P45" s="4" t="s">
        <v>5741</v>
      </c>
      <c r="Q45" s="1" t="b">
        <v>0</v>
      </c>
      <c r="R45" s="2">
        <v>6</v>
      </c>
      <c r="S45" s="3">
        <v>3420</v>
      </c>
      <c r="T45" s="2" t="s">
        <v>29</v>
      </c>
      <c r="U45" s="3">
        <v>0</v>
      </c>
      <c r="V45" s="2" t="s">
        <v>29</v>
      </c>
      <c r="W45" s="3">
        <v>0</v>
      </c>
      <c r="X45" s="2" t="s">
        <v>29</v>
      </c>
      <c r="Y45" s="3">
        <v>0</v>
      </c>
      <c r="Z45" s="1" t="s">
        <v>29</v>
      </c>
      <c r="AA45" s="1" t="b">
        <v>0</v>
      </c>
    </row>
    <row r="46" spans="1:27" x14ac:dyDescent="0.25">
      <c r="A46" s="1" t="b">
        <v>0</v>
      </c>
      <c r="B46" s="1" t="s">
        <v>5746</v>
      </c>
      <c r="C46" s="2">
        <v>2</v>
      </c>
      <c r="D46" s="1" t="s">
        <v>752</v>
      </c>
      <c r="E46" s="2">
        <v>46</v>
      </c>
      <c r="F46" s="1" t="s">
        <v>29</v>
      </c>
      <c r="G46" s="1" t="s">
        <v>3018</v>
      </c>
      <c r="H46" s="1" t="s">
        <v>3018</v>
      </c>
      <c r="I46" s="2" t="s">
        <v>29</v>
      </c>
      <c r="J46" s="3">
        <v>185</v>
      </c>
      <c r="K46" s="3">
        <v>10</v>
      </c>
      <c r="L46" s="3">
        <v>1850</v>
      </c>
      <c r="M46" s="1" t="s">
        <v>751</v>
      </c>
      <c r="N46" s="1" t="s">
        <v>40</v>
      </c>
      <c r="O46" s="3">
        <v>0</v>
      </c>
      <c r="P46" s="4" t="s">
        <v>5741</v>
      </c>
      <c r="Q46" s="1" t="b">
        <v>0</v>
      </c>
      <c r="R46" s="2">
        <v>10</v>
      </c>
      <c r="S46" s="3">
        <v>1850</v>
      </c>
      <c r="T46" s="2" t="s">
        <v>29</v>
      </c>
      <c r="U46" s="3">
        <v>0</v>
      </c>
      <c r="V46" s="2" t="s">
        <v>29</v>
      </c>
      <c r="W46" s="3">
        <v>0</v>
      </c>
      <c r="X46" s="2" t="s">
        <v>29</v>
      </c>
      <c r="Y46" s="3">
        <v>0</v>
      </c>
      <c r="Z46" s="1" t="s">
        <v>29</v>
      </c>
      <c r="AA46" s="1" t="b">
        <v>0</v>
      </c>
    </row>
    <row r="47" spans="1:27" x14ac:dyDescent="0.25">
      <c r="A47" s="1" t="b">
        <v>0</v>
      </c>
      <c r="B47" s="1" t="s">
        <v>5747</v>
      </c>
      <c r="C47" s="2">
        <v>2</v>
      </c>
      <c r="D47" s="1" t="s">
        <v>752</v>
      </c>
      <c r="E47" s="2">
        <v>47</v>
      </c>
      <c r="F47" s="1" t="s">
        <v>29</v>
      </c>
      <c r="G47" s="1" t="s">
        <v>3019</v>
      </c>
      <c r="H47" s="1" t="s">
        <v>3019</v>
      </c>
      <c r="I47" s="2" t="s">
        <v>29</v>
      </c>
      <c r="J47" s="3">
        <v>145</v>
      </c>
      <c r="K47" s="3">
        <v>10</v>
      </c>
      <c r="L47" s="3">
        <v>1450</v>
      </c>
      <c r="M47" s="1" t="s">
        <v>751</v>
      </c>
      <c r="N47" s="1" t="s">
        <v>40</v>
      </c>
      <c r="O47" s="3">
        <v>0</v>
      </c>
      <c r="P47" s="4" t="s">
        <v>5741</v>
      </c>
      <c r="Q47" s="1" t="b">
        <v>0</v>
      </c>
      <c r="R47" s="2">
        <v>10</v>
      </c>
      <c r="S47" s="3">
        <v>1450</v>
      </c>
      <c r="T47" s="2" t="s">
        <v>29</v>
      </c>
      <c r="U47" s="3">
        <v>0</v>
      </c>
      <c r="V47" s="2" t="s">
        <v>29</v>
      </c>
      <c r="W47" s="3">
        <v>0</v>
      </c>
      <c r="X47" s="2" t="s">
        <v>29</v>
      </c>
      <c r="Y47" s="3">
        <v>0</v>
      </c>
      <c r="Z47" s="1" t="s">
        <v>29</v>
      </c>
      <c r="AA47" s="1" t="b">
        <v>0</v>
      </c>
    </row>
    <row r="48" spans="1:27" x14ac:dyDescent="0.25">
      <c r="A48" s="1" t="b">
        <v>0</v>
      </c>
      <c r="B48" s="1" t="s">
        <v>5748</v>
      </c>
      <c r="C48" s="2">
        <v>2</v>
      </c>
      <c r="D48" s="1" t="s">
        <v>752</v>
      </c>
      <c r="E48" s="2">
        <v>48</v>
      </c>
      <c r="F48" s="1" t="s">
        <v>29</v>
      </c>
      <c r="G48" s="1" t="s">
        <v>3020</v>
      </c>
      <c r="H48" s="1" t="s">
        <v>3020</v>
      </c>
      <c r="I48" s="2" t="s">
        <v>29</v>
      </c>
      <c r="J48" s="3">
        <v>50</v>
      </c>
      <c r="K48" s="3">
        <v>10</v>
      </c>
      <c r="L48" s="3">
        <v>500</v>
      </c>
      <c r="M48" s="1" t="s">
        <v>751</v>
      </c>
      <c r="N48" s="1" t="s">
        <v>40</v>
      </c>
      <c r="O48" s="3">
        <v>0</v>
      </c>
      <c r="P48" s="4" t="s">
        <v>5741</v>
      </c>
      <c r="Q48" s="1" t="b">
        <v>0</v>
      </c>
      <c r="R48" s="2">
        <v>10</v>
      </c>
      <c r="S48" s="3">
        <v>500</v>
      </c>
      <c r="T48" s="2" t="s">
        <v>29</v>
      </c>
      <c r="U48" s="3">
        <v>0</v>
      </c>
      <c r="V48" s="2" t="s">
        <v>29</v>
      </c>
      <c r="W48" s="3">
        <v>0</v>
      </c>
      <c r="X48" s="2" t="s">
        <v>29</v>
      </c>
      <c r="Y48" s="3">
        <v>0</v>
      </c>
      <c r="Z48" s="1" t="s">
        <v>29</v>
      </c>
      <c r="AA48" s="1" t="b">
        <v>0</v>
      </c>
    </row>
    <row r="49" spans="1:27" x14ac:dyDescent="0.25">
      <c r="A49" s="1" t="b">
        <v>0</v>
      </c>
      <c r="B49" s="1" t="s">
        <v>5749</v>
      </c>
      <c r="C49" s="2">
        <v>2</v>
      </c>
      <c r="D49" s="1" t="s">
        <v>752</v>
      </c>
      <c r="E49" s="2">
        <v>49</v>
      </c>
      <c r="F49" s="1" t="s">
        <v>29</v>
      </c>
      <c r="G49" s="1" t="s">
        <v>3021</v>
      </c>
      <c r="H49" s="1" t="s">
        <v>3021</v>
      </c>
      <c r="I49" s="2" t="s">
        <v>29</v>
      </c>
      <c r="J49" s="3">
        <v>250</v>
      </c>
      <c r="K49" s="3">
        <v>10</v>
      </c>
      <c r="L49" s="3">
        <v>2500</v>
      </c>
      <c r="M49" s="1" t="s">
        <v>751</v>
      </c>
      <c r="N49" s="1" t="s">
        <v>40</v>
      </c>
      <c r="O49" s="3">
        <v>0</v>
      </c>
      <c r="P49" s="4" t="s">
        <v>5741</v>
      </c>
      <c r="Q49" s="1" t="b">
        <v>0</v>
      </c>
      <c r="R49" s="2">
        <v>10</v>
      </c>
      <c r="S49" s="3">
        <v>2500</v>
      </c>
      <c r="T49" s="2" t="s">
        <v>29</v>
      </c>
      <c r="U49" s="3">
        <v>0</v>
      </c>
      <c r="V49" s="2" t="s">
        <v>29</v>
      </c>
      <c r="W49" s="3">
        <v>0</v>
      </c>
      <c r="X49" s="2" t="s">
        <v>29</v>
      </c>
      <c r="Y49" s="3">
        <v>0</v>
      </c>
      <c r="Z49" s="1" t="s">
        <v>29</v>
      </c>
      <c r="AA49" s="1" t="b">
        <v>0</v>
      </c>
    </row>
    <row r="50" spans="1:27" x14ac:dyDescent="0.25">
      <c r="A50" s="1" t="b">
        <v>0</v>
      </c>
      <c r="B50" s="1" t="s">
        <v>5750</v>
      </c>
      <c r="C50" s="2">
        <v>2</v>
      </c>
      <c r="D50" s="1" t="s">
        <v>752</v>
      </c>
      <c r="E50" s="2">
        <v>50</v>
      </c>
      <c r="F50" s="1" t="s">
        <v>29</v>
      </c>
      <c r="G50" s="1" t="s">
        <v>3022</v>
      </c>
      <c r="H50" s="1" t="s">
        <v>3022</v>
      </c>
      <c r="I50" s="2" t="s">
        <v>29</v>
      </c>
      <c r="J50" s="3">
        <v>250</v>
      </c>
      <c r="K50" s="3">
        <v>10</v>
      </c>
      <c r="L50" s="3">
        <v>2500</v>
      </c>
      <c r="M50" s="1" t="s">
        <v>751</v>
      </c>
      <c r="N50" s="1" t="s">
        <v>40</v>
      </c>
      <c r="O50" s="3">
        <v>0</v>
      </c>
      <c r="P50" s="4" t="s">
        <v>5741</v>
      </c>
      <c r="Q50" s="1" t="b">
        <v>0</v>
      </c>
      <c r="R50" s="2">
        <v>10</v>
      </c>
      <c r="S50" s="3">
        <v>2500</v>
      </c>
      <c r="T50" s="2" t="s">
        <v>29</v>
      </c>
      <c r="U50" s="3">
        <v>0</v>
      </c>
      <c r="V50" s="2" t="s">
        <v>29</v>
      </c>
      <c r="W50" s="3">
        <v>0</v>
      </c>
      <c r="X50" s="2" t="s">
        <v>29</v>
      </c>
      <c r="Y50" s="3">
        <v>0</v>
      </c>
      <c r="Z50" s="1" t="s">
        <v>29</v>
      </c>
      <c r="AA50" s="1" t="b">
        <v>0</v>
      </c>
    </row>
    <row r="51" spans="1:27" x14ac:dyDescent="0.25">
      <c r="A51" s="1" t="b">
        <v>0</v>
      </c>
      <c r="B51" s="1" t="s">
        <v>5751</v>
      </c>
      <c r="C51" s="2">
        <v>2</v>
      </c>
      <c r="D51" s="1" t="s">
        <v>752</v>
      </c>
      <c r="E51" s="2">
        <v>51</v>
      </c>
      <c r="F51" s="1" t="s">
        <v>29</v>
      </c>
      <c r="G51" s="1" t="s">
        <v>3023</v>
      </c>
      <c r="H51" s="1" t="s">
        <v>3023</v>
      </c>
      <c r="I51" s="2" t="s">
        <v>29</v>
      </c>
      <c r="J51" s="3">
        <v>250</v>
      </c>
      <c r="K51" s="3">
        <v>10</v>
      </c>
      <c r="L51" s="3">
        <v>2500</v>
      </c>
      <c r="M51" s="1" t="s">
        <v>751</v>
      </c>
      <c r="N51" s="1" t="s">
        <v>40</v>
      </c>
      <c r="O51" s="3">
        <v>0</v>
      </c>
      <c r="P51" s="4" t="s">
        <v>5741</v>
      </c>
      <c r="Q51" s="1" t="b">
        <v>0</v>
      </c>
      <c r="R51" s="2">
        <v>10</v>
      </c>
      <c r="S51" s="3">
        <v>2500</v>
      </c>
      <c r="T51" s="2" t="s">
        <v>29</v>
      </c>
      <c r="U51" s="3">
        <v>0</v>
      </c>
      <c r="V51" s="2" t="s">
        <v>29</v>
      </c>
      <c r="W51" s="3">
        <v>0</v>
      </c>
      <c r="X51" s="2" t="s">
        <v>29</v>
      </c>
      <c r="Y51" s="3">
        <v>0</v>
      </c>
      <c r="Z51" s="1" t="s">
        <v>29</v>
      </c>
      <c r="AA51" s="1" t="b">
        <v>0</v>
      </c>
    </row>
    <row r="52" spans="1:27" x14ac:dyDescent="0.25">
      <c r="A52" s="1" t="b">
        <v>0</v>
      </c>
      <c r="B52" s="1" t="s">
        <v>5752</v>
      </c>
      <c r="C52" s="2">
        <v>2</v>
      </c>
      <c r="D52" s="1" t="s">
        <v>752</v>
      </c>
      <c r="E52" s="2">
        <v>52</v>
      </c>
      <c r="F52" s="1" t="s">
        <v>29</v>
      </c>
      <c r="G52" s="1" t="s">
        <v>3024</v>
      </c>
      <c r="H52" s="1" t="s">
        <v>3024</v>
      </c>
      <c r="I52" s="2" t="s">
        <v>29</v>
      </c>
      <c r="J52" s="3">
        <v>250</v>
      </c>
      <c r="K52" s="3">
        <v>10</v>
      </c>
      <c r="L52" s="3">
        <v>2500</v>
      </c>
      <c r="M52" s="1" t="s">
        <v>751</v>
      </c>
      <c r="N52" s="1" t="s">
        <v>40</v>
      </c>
      <c r="O52" s="3">
        <v>0</v>
      </c>
      <c r="P52" s="4" t="s">
        <v>5741</v>
      </c>
      <c r="Q52" s="1" t="b">
        <v>0</v>
      </c>
      <c r="R52" s="2">
        <v>10</v>
      </c>
      <c r="S52" s="3">
        <v>2500</v>
      </c>
      <c r="T52" s="2" t="s">
        <v>29</v>
      </c>
      <c r="U52" s="3">
        <v>0</v>
      </c>
      <c r="V52" s="2" t="s">
        <v>29</v>
      </c>
      <c r="W52" s="3">
        <v>0</v>
      </c>
      <c r="X52" s="2" t="s">
        <v>29</v>
      </c>
      <c r="Y52" s="3">
        <v>0</v>
      </c>
      <c r="Z52" s="1" t="s">
        <v>29</v>
      </c>
      <c r="AA52" s="1" t="b">
        <v>0</v>
      </c>
    </row>
    <row r="53" spans="1:27" x14ac:dyDescent="0.25">
      <c r="A53" s="1" t="b">
        <v>0</v>
      </c>
      <c r="B53" s="1" t="s">
        <v>5753</v>
      </c>
      <c r="C53" s="2">
        <v>2</v>
      </c>
      <c r="D53" s="1" t="s">
        <v>752</v>
      </c>
      <c r="E53" s="2">
        <v>53</v>
      </c>
      <c r="F53" s="1" t="s">
        <v>29</v>
      </c>
      <c r="G53" s="1" t="s">
        <v>3025</v>
      </c>
      <c r="H53" s="1" t="s">
        <v>3025</v>
      </c>
      <c r="I53" s="2" t="s">
        <v>29</v>
      </c>
      <c r="J53" s="3">
        <v>735</v>
      </c>
      <c r="K53" s="3">
        <v>3</v>
      </c>
      <c r="L53" s="3">
        <v>2205</v>
      </c>
      <c r="M53" s="1" t="s">
        <v>751</v>
      </c>
      <c r="N53" s="1" t="s">
        <v>40</v>
      </c>
      <c r="O53" s="3">
        <v>0</v>
      </c>
      <c r="P53" s="4" t="s">
        <v>5741</v>
      </c>
      <c r="Q53" s="1" t="b">
        <v>0</v>
      </c>
      <c r="R53" s="2">
        <v>3</v>
      </c>
      <c r="S53" s="3">
        <v>2205</v>
      </c>
      <c r="T53" s="2" t="s">
        <v>29</v>
      </c>
      <c r="U53" s="3">
        <v>0</v>
      </c>
      <c r="V53" s="2" t="s">
        <v>29</v>
      </c>
      <c r="W53" s="3">
        <v>0</v>
      </c>
      <c r="X53" s="2" t="s">
        <v>29</v>
      </c>
      <c r="Y53" s="3">
        <v>0</v>
      </c>
      <c r="Z53" s="1" t="s">
        <v>29</v>
      </c>
      <c r="AA53" s="1" t="b">
        <v>0</v>
      </c>
    </row>
    <row r="54" spans="1:27" x14ac:dyDescent="0.25">
      <c r="A54" s="1" t="b">
        <v>0</v>
      </c>
      <c r="B54" s="1" t="s">
        <v>5754</v>
      </c>
      <c r="C54" s="2">
        <v>2</v>
      </c>
      <c r="D54" s="1" t="s">
        <v>752</v>
      </c>
      <c r="E54" s="2">
        <v>54</v>
      </c>
      <c r="F54" s="1" t="s">
        <v>29</v>
      </c>
      <c r="G54" s="1" t="s">
        <v>3026</v>
      </c>
      <c r="H54" s="1" t="s">
        <v>3026</v>
      </c>
      <c r="I54" s="2" t="s">
        <v>29</v>
      </c>
      <c r="J54" s="3">
        <v>1100</v>
      </c>
      <c r="K54" s="3">
        <v>12</v>
      </c>
      <c r="L54" s="3">
        <v>13200</v>
      </c>
      <c r="M54" s="1" t="s">
        <v>751</v>
      </c>
      <c r="N54" s="1" t="s">
        <v>40</v>
      </c>
      <c r="O54" s="3">
        <v>0</v>
      </c>
      <c r="P54" s="4" t="s">
        <v>5741</v>
      </c>
      <c r="Q54" s="1" t="b">
        <v>0</v>
      </c>
      <c r="R54" s="2">
        <v>12</v>
      </c>
      <c r="S54" s="3">
        <v>13200</v>
      </c>
      <c r="T54" s="2" t="s">
        <v>29</v>
      </c>
      <c r="U54" s="3">
        <v>0</v>
      </c>
      <c r="V54" s="2" t="s">
        <v>29</v>
      </c>
      <c r="W54" s="3">
        <v>0</v>
      </c>
      <c r="X54" s="2" t="s">
        <v>29</v>
      </c>
      <c r="Y54" s="3">
        <v>0</v>
      </c>
      <c r="Z54" s="1" t="s">
        <v>29</v>
      </c>
      <c r="AA54" s="1" t="b">
        <v>0</v>
      </c>
    </row>
    <row r="55" spans="1:27" x14ac:dyDescent="0.25">
      <c r="A55" s="1" t="b">
        <v>0</v>
      </c>
      <c r="B55" s="1" t="s">
        <v>5755</v>
      </c>
      <c r="C55" s="2">
        <v>2</v>
      </c>
      <c r="D55" s="1" t="s">
        <v>752</v>
      </c>
      <c r="E55" s="2">
        <v>55</v>
      </c>
      <c r="F55" s="1" t="s">
        <v>29</v>
      </c>
      <c r="G55" s="1" t="s">
        <v>3027</v>
      </c>
      <c r="H55" s="1" t="s">
        <v>3027</v>
      </c>
      <c r="I55" s="2" t="s">
        <v>29</v>
      </c>
      <c r="J55" s="3">
        <v>250</v>
      </c>
      <c r="K55" s="3">
        <v>3</v>
      </c>
      <c r="L55" s="3">
        <v>750</v>
      </c>
      <c r="M55" s="1" t="s">
        <v>751</v>
      </c>
      <c r="N55" s="1" t="s">
        <v>40</v>
      </c>
      <c r="O55" s="3">
        <v>0</v>
      </c>
      <c r="P55" s="4" t="s">
        <v>5741</v>
      </c>
      <c r="Q55" s="1" t="b">
        <v>0</v>
      </c>
      <c r="R55" s="2">
        <v>3</v>
      </c>
      <c r="S55" s="3">
        <v>750</v>
      </c>
      <c r="T55" s="2" t="s">
        <v>29</v>
      </c>
      <c r="U55" s="3">
        <v>0</v>
      </c>
      <c r="V55" s="2" t="s">
        <v>29</v>
      </c>
      <c r="W55" s="3">
        <v>0</v>
      </c>
      <c r="X55" s="2" t="s">
        <v>29</v>
      </c>
      <c r="Y55" s="3">
        <v>0</v>
      </c>
      <c r="Z55" s="1" t="s">
        <v>29</v>
      </c>
      <c r="AA55" s="1" t="b">
        <v>0</v>
      </c>
    </row>
    <row r="56" spans="1:27" x14ac:dyDescent="0.25">
      <c r="A56" s="1" t="b">
        <v>0</v>
      </c>
      <c r="B56" s="1" t="s">
        <v>5756</v>
      </c>
      <c r="C56" s="2">
        <v>2</v>
      </c>
      <c r="D56" s="1" t="s">
        <v>752</v>
      </c>
      <c r="E56" s="2">
        <v>56</v>
      </c>
      <c r="F56" s="1" t="s">
        <v>29</v>
      </c>
      <c r="G56" s="1" t="s">
        <v>3028</v>
      </c>
      <c r="H56" s="1" t="s">
        <v>3028</v>
      </c>
      <c r="I56" s="2" t="s">
        <v>29</v>
      </c>
      <c r="J56" s="3">
        <v>150</v>
      </c>
      <c r="K56" s="3">
        <v>10</v>
      </c>
      <c r="L56" s="3">
        <v>1500</v>
      </c>
      <c r="M56" s="1" t="s">
        <v>751</v>
      </c>
      <c r="N56" s="1" t="s">
        <v>40</v>
      </c>
      <c r="O56" s="3">
        <v>0</v>
      </c>
      <c r="P56" s="4" t="s">
        <v>5741</v>
      </c>
      <c r="Q56" s="1" t="b">
        <v>0</v>
      </c>
      <c r="R56" s="2">
        <v>10</v>
      </c>
      <c r="S56" s="3">
        <v>1500</v>
      </c>
      <c r="T56" s="2" t="s">
        <v>29</v>
      </c>
      <c r="U56" s="3">
        <v>0</v>
      </c>
      <c r="V56" s="2" t="s">
        <v>29</v>
      </c>
      <c r="W56" s="3">
        <v>0</v>
      </c>
      <c r="X56" s="2" t="s">
        <v>29</v>
      </c>
      <c r="Y56" s="3">
        <v>0</v>
      </c>
      <c r="Z56" s="1" t="s">
        <v>29</v>
      </c>
      <c r="AA56" s="1" t="b">
        <v>0</v>
      </c>
    </row>
    <row r="57" spans="1:27" x14ac:dyDescent="0.25">
      <c r="A57" s="1" t="b">
        <v>0</v>
      </c>
      <c r="B57" s="1" t="s">
        <v>5757</v>
      </c>
      <c r="C57" s="2">
        <v>2</v>
      </c>
      <c r="D57" s="1" t="s">
        <v>752</v>
      </c>
      <c r="E57" s="2">
        <v>57</v>
      </c>
      <c r="F57" s="1" t="s">
        <v>29</v>
      </c>
      <c r="G57" s="1" t="s">
        <v>3029</v>
      </c>
      <c r="H57" s="1" t="s">
        <v>3029</v>
      </c>
      <c r="I57" s="2" t="s">
        <v>29</v>
      </c>
      <c r="J57" s="3">
        <v>200</v>
      </c>
      <c r="K57" s="3">
        <v>10</v>
      </c>
      <c r="L57" s="3">
        <v>2000</v>
      </c>
      <c r="M57" s="1" t="s">
        <v>751</v>
      </c>
      <c r="N57" s="1" t="s">
        <v>40</v>
      </c>
      <c r="O57" s="3">
        <v>0</v>
      </c>
      <c r="P57" s="4" t="s">
        <v>5741</v>
      </c>
      <c r="Q57" s="1" t="b">
        <v>0</v>
      </c>
      <c r="R57" s="2">
        <v>10</v>
      </c>
      <c r="S57" s="3">
        <v>2000</v>
      </c>
      <c r="T57" s="2" t="s">
        <v>29</v>
      </c>
      <c r="U57" s="3">
        <v>0</v>
      </c>
      <c r="V57" s="2" t="s">
        <v>29</v>
      </c>
      <c r="W57" s="3">
        <v>0</v>
      </c>
      <c r="X57" s="2" t="s">
        <v>29</v>
      </c>
      <c r="Y57" s="3">
        <v>0</v>
      </c>
      <c r="Z57" s="1" t="s">
        <v>29</v>
      </c>
      <c r="AA57" s="1" t="b">
        <v>0</v>
      </c>
    </row>
    <row r="58" spans="1:27" x14ac:dyDescent="0.25">
      <c r="A58" s="1" t="b">
        <v>0</v>
      </c>
      <c r="B58" s="1" t="s">
        <v>5758</v>
      </c>
      <c r="C58" s="2">
        <v>2</v>
      </c>
      <c r="D58" s="1" t="s">
        <v>752</v>
      </c>
      <c r="E58" s="2">
        <v>58</v>
      </c>
      <c r="F58" s="1" t="s">
        <v>29</v>
      </c>
      <c r="G58" s="1" t="s">
        <v>3030</v>
      </c>
      <c r="H58" s="1" t="s">
        <v>3029</v>
      </c>
      <c r="I58" s="2" t="s">
        <v>29</v>
      </c>
      <c r="J58" s="3">
        <v>270</v>
      </c>
      <c r="K58" s="3">
        <v>10</v>
      </c>
      <c r="L58" s="3">
        <v>2700</v>
      </c>
      <c r="M58" s="1" t="s">
        <v>751</v>
      </c>
      <c r="N58" s="1" t="s">
        <v>40</v>
      </c>
      <c r="O58" s="3">
        <v>0</v>
      </c>
      <c r="P58" s="4" t="s">
        <v>5741</v>
      </c>
      <c r="Q58" s="1" t="b">
        <v>0</v>
      </c>
      <c r="R58" s="2">
        <v>10</v>
      </c>
      <c r="S58" s="3">
        <v>2700</v>
      </c>
      <c r="T58" s="2" t="s">
        <v>29</v>
      </c>
      <c r="U58" s="3">
        <v>0</v>
      </c>
      <c r="V58" s="2" t="s">
        <v>29</v>
      </c>
      <c r="W58" s="3">
        <v>0</v>
      </c>
      <c r="X58" s="2" t="s">
        <v>29</v>
      </c>
      <c r="Y58" s="3">
        <v>0</v>
      </c>
      <c r="Z58" s="1" t="s">
        <v>29</v>
      </c>
      <c r="AA58" s="1" t="b">
        <v>0</v>
      </c>
    </row>
    <row r="59" spans="1:27" x14ac:dyDescent="0.25">
      <c r="A59" s="1" t="b">
        <v>0</v>
      </c>
      <c r="B59" s="1" t="s">
        <v>5759</v>
      </c>
      <c r="C59" s="2">
        <v>2</v>
      </c>
      <c r="D59" s="1" t="s">
        <v>752</v>
      </c>
      <c r="E59" s="2">
        <v>59</v>
      </c>
      <c r="F59" s="1" t="s">
        <v>29</v>
      </c>
      <c r="G59" s="1" t="s">
        <v>3031</v>
      </c>
      <c r="H59" s="1" t="s">
        <v>3031</v>
      </c>
      <c r="I59" s="2" t="s">
        <v>29</v>
      </c>
      <c r="J59" s="3">
        <v>270</v>
      </c>
      <c r="K59" s="3">
        <v>3</v>
      </c>
      <c r="L59" s="3">
        <v>810</v>
      </c>
      <c r="M59" s="1" t="s">
        <v>751</v>
      </c>
      <c r="N59" s="1" t="s">
        <v>40</v>
      </c>
      <c r="O59" s="3">
        <v>0</v>
      </c>
      <c r="P59" s="4" t="s">
        <v>5741</v>
      </c>
      <c r="Q59" s="1" t="b">
        <v>0</v>
      </c>
      <c r="R59" s="2">
        <v>3</v>
      </c>
      <c r="S59" s="3">
        <v>810</v>
      </c>
      <c r="T59" s="2" t="s">
        <v>29</v>
      </c>
      <c r="U59" s="3">
        <v>0</v>
      </c>
      <c r="V59" s="2" t="s">
        <v>29</v>
      </c>
      <c r="W59" s="3">
        <v>0</v>
      </c>
      <c r="X59" s="2" t="s">
        <v>29</v>
      </c>
      <c r="Y59" s="3">
        <v>0</v>
      </c>
      <c r="Z59" s="1" t="s">
        <v>29</v>
      </c>
      <c r="AA59" s="1" t="b">
        <v>0</v>
      </c>
    </row>
    <row r="60" spans="1:27" x14ac:dyDescent="0.25">
      <c r="A60" s="1" t="b">
        <v>0</v>
      </c>
      <c r="B60" s="1" t="s">
        <v>5760</v>
      </c>
      <c r="C60" s="2">
        <v>2</v>
      </c>
      <c r="D60" s="1" t="s">
        <v>752</v>
      </c>
      <c r="E60" s="2">
        <v>60</v>
      </c>
      <c r="F60" s="1" t="s">
        <v>29</v>
      </c>
      <c r="G60" s="1" t="s">
        <v>3032</v>
      </c>
      <c r="H60" s="1" t="s">
        <v>3032</v>
      </c>
      <c r="I60" s="2" t="s">
        <v>29</v>
      </c>
      <c r="J60" s="3">
        <v>270</v>
      </c>
      <c r="K60" s="3">
        <v>6</v>
      </c>
      <c r="L60" s="3">
        <v>1620</v>
      </c>
      <c r="M60" s="1" t="s">
        <v>751</v>
      </c>
      <c r="N60" s="1" t="s">
        <v>40</v>
      </c>
      <c r="O60" s="3">
        <v>0</v>
      </c>
      <c r="P60" s="4" t="s">
        <v>5741</v>
      </c>
      <c r="Q60" s="1" t="b">
        <v>0</v>
      </c>
      <c r="R60" s="2">
        <v>6</v>
      </c>
      <c r="S60" s="3">
        <v>1620</v>
      </c>
      <c r="T60" s="2" t="s">
        <v>29</v>
      </c>
      <c r="U60" s="3">
        <v>0</v>
      </c>
      <c r="V60" s="2" t="s">
        <v>29</v>
      </c>
      <c r="W60" s="3">
        <v>0</v>
      </c>
      <c r="X60" s="2" t="s">
        <v>29</v>
      </c>
      <c r="Y60" s="3">
        <v>0</v>
      </c>
      <c r="Z60" s="1" t="s">
        <v>29</v>
      </c>
      <c r="AA60" s="1" t="b">
        <v>0</v>
      </c>
    </row>
    <row r="61" spans="1:27" x14ac:dyDescent="0.25">
      <c r="A61" s="1" t="b">
        <v>0</v>
      </c>
      <c r="B61" s="1" t="s">
        <v>5761</v>
      </c>
      <c r="C61" s="2">
        <v>2</v>
      </c>
      <c r="D61" s="1" t="s">
        <v>752</v>
      </c>
      <c r="E61" s="2">
        <v>61</v>
      </c>
      <c r="F61" s="1" t="s">
        <v>29</v>
      </c>
      <c r="G61" s="1" t="s">
        <v>3033</v>
      </c>
      <c r="H61" s="1" t="s">
        <v>3033</v>
      </c>
      <c r="I61" s="2" t="s">
        <v>29</v>
      </c>
      <c r="J61" s="3">
        <v>270</v>
      </c>
      <c r="K61" s="3">
        <v>25</v>
      </c>
      <c r="L61" s="3">
        <v>6750</v>
      </c>
      <c r="M61" s="1" t="s">
        <v>751</v>
      </c>
      <c r="N61" s="1" t="s">
        <v>40</v>
      </c>
      <c r="O61" s="3">
        <v>0</v>
      </c>
      <c r="P61" s="4" t="s">
        <v>5741</v>
      </c>
      <c r="Q61" s="1" t="b">
        <v>0</v>
      </c>
      <c r="R61" s="2">
        <v>25</v>
      </c>
      <c r="S61" s="3">
        <v>6750</v>
      </c>
      <c r="T61" s="2" t="s">
        <v>29</v>
      </c>
      <c r="U61" s="3">
        <v>0</v>
      </c>
      <c r="V61" s="2" t="s">
        <v>29</v>
      </c>
      <c r="W61" s="3">
        <v>0</v>
      </c>
      <c r="X61" s="2" t="s">
        <v>29</v>
      </c>
      <c r="Y61" s="3">
        <v>0</v>
      </c>
      <c r="Z61" s="1" t="s">
        <v>29</v>
      </c>
      <c r="AA61" s="1" t="b">
        <v>0</v>
      </c>
    </row>
    <row r="62" spans="1:27" x14ac:dyDescent="0.25">
      <c r="A62" s="1" t="b">
        <v>0</v>
      </c>
      <c r="B62" s="1" t="s">
        <v>5762</v>
      </c>
      <c r="C62" s="2">
        <v>2</v>
      </c>
      <c r="D62" s="1" t="s">
        <v>752</v>
      </c>
      <c r="E62" s="2">
        <v>62</v>
      </c>
      <c r="F62" s="1" t="s">
        <v>29</v>
      </c>
      <c r="G62" s="1" t="s">
        <v>3034</v>
      </c>
      <c r="H62" s="1" t="s">
        <v>3034</v>
      </c>
      <c r="I62" s="2" t="s">
        <v>29</v>
      </c>
      <c r="J62" s="3">
        <v>270</v>
      </c>
      <c r="K62" s="3">
        <v>6</v>
      </c>
      <c r="L62" s="3">
        <v>1620</v>
      </c>
      <c r="M62" s="1" t="s">
        <v>751</v>
      </c>
      <c r="N62" s="1" t="s">
        <v>40</v>
      </c>
      <c r="O62" s="3">
        <v>0</v>
      </c>
      <c r="P62" s="4" t="s">
        <v>5741</v>
      </c>
      <c r="Q62" s="1" t="b">
        <v>0</v>
      </c>
      <c r="R62" s="2">
        <v>6</v>
      </c>
      <c r="S62" s="3">
        <v>1620</v>
      </c>
      <c r="T62" s="2" t="s">
        <v>29</v>
      </c>
      <c r="U62" s="3">
        <v>0</v>
      </c>
      <c r="V62" s="2" t="s">
        <v>29</v>
      </c>
      <c r="W62" s="3">
        <v>0</v>
      </c>
      <c r="X62" s="2" t="s">
        <v>29</v>
      </c>
      <c r="Y62" s="3">
        <v>0</v>
      </c>
      <c r="Z62" s="1" t="s">
        <v>29</v>
      </c>
      <c r="AA62" s="1" t="b">
        <v>0</v>
      </c>
    </row>
    <row r="63" spans="1:27" x14ac:dyDescent="0.25">
      <c r="A63" s="1" t="b">
        <v>0</v>
      </c>
      <c r="B63" s="1" t="s">
        <v>5763</v>
      </c>
      <c r="C63" s="2">
        <v>2</v>
      </c>
      <c r="D63" s="1" t="s">
        <v>752</v>
      </c>
      <c r="E63" s="2">
        <v>63</v>
      </c>
      <c r="F63" s="1" t="s">
        <v>29</v>
      </c>
      <c r="G63" s="1" t="s">
        <v>3035</v>
      </c>
      <c r="H63" s="1" t="s">
        <v>3036</v>
      </c>
      <c r="I63" s="2" t="s">
        <v>29</v>
      </c>
      <c r="J63" s="3">
        <v>270</v>
      </c>
      <c r="K63" s="3">
        <v>10</v>
      </c>
      <c r="L63" s="3">
        <v>2700</v>
      </c>
      <c r="M63" s="1" t="s">
        <v>751</v>
      </c>
      <c r="N63" s="1" t="s">
        <v>40</v>
      </c>
      <c r="O63" s="3">
        <v>0</v>
      </c>
      <c r="P63" s="4" t="s">
        <v>5741</v>
      </c>
      <c r="Q63" s="1" t="b">
        <v>0</v>
      </c>
      <c r="R63" s="2">
        <v>10</v>
      </c>
      <c r="S63" s="3">
        <v>2700</v>
      </c>
      <c r="T63" s="2" t="s">
        <v>29</v>
      </c>
      <c r="U63" s="3">
        <v>0</v>
      </c>
      <c r="V63" s="2" t="s">
        <v>29</v>
      </c>
      <c r="W63" s="3">
        <v>0</v>
      </c>
      <c r="X63" s="2" t="s">
        <v>29</v>
      </c>
      <c r="Y63" s="3">
        <v>0</v>
      </c>
      <c r="Z63" s="1" t="s">
        <v>29</v>
      </c>
      <c r="AA63" s="1" t="b">
        <v>0</v>
      </c>
    </row>
    <row r="64" spans="1:27" x14ac:dyDescent="0.25">
      <c r="A64" s="1" t="b">
        <v>0</v>
      </c>
      <c r="B64" s="1" t="s">
        <v>5764</v>
      </c>
      <c r="C64" s="2">
        <v>2</v>
      </c>
      <c r="D64" s="1" t="s">
        <v>752</v>
      </c>
      <c r="E64" s="2">
        <v>65</v>
      </c>
      <c r="F64" s="1" t="s">
        <v>29</v>
      </c>
      <c r="G64" s="1" t="s">
        <v>3037</v>
      </c>
      <c r="H64" s="1" t="s">
        <v>3037</v>
      </c>
      <c r="I64" s="2" t="s">
        <v>29</v>
      </c>
      <c r="J64" s="3">
        <v>16</v>
      </c>
      <c r="K64" s="3">
        <v>10</v>
      </c>
      <c r="L64" s="3">
        <v>160</v>
      </c>
      <c r="M64" s="1" t="s">
        <v>751</v>
      </c>
      <c r="N64" s="1" t="s">
        <v>40</v>
      </c>
      <c r="O64" s="3">
        <v>0</v>
      </c>
      <c r="P64" s="4" t="s">
        <v>5741</v>
      </c>
      <c r="Q64" s="1" t="b">
        <v>0</v>
      </c>
      <c r="R64" s="2">
        <v>10</v>
      </c>
      <c r="S64" s="3">
        <v>160</v>
      </c>
      <c r="T64" s="2" t="s">
        <v>29</v>
      </c>
      <c r="U64" s="3">
        <v>0</v>
      </c>
      <c r="V64" s="2" t="s">
        <v>29</v>
      </c>
      <c r="W64" s="3">
        <v>0</v>
      </c>
      <c r="X64" s="2" t="s">
        <v>29</v>
      </c>
      <c r="Y64" s="3">
        <v>0</v>
      </c>
      <c r="Z64" s="1" t="s">
        <v>29</v>
      </c>
      <c r="AA64" s="1" t="b">
        <v>0</v>
      </c>
    </row>
    <row r="65" spans="1:27" x14ac:dyDescent="0.25">
      <c r="A65" s="1" t="b">
        <v>0</v>
      </c>
      <c r="B65" s="1" t="s">
        <v>5765</v>
      </c>
      <c r="C65" s="2">
        <v>2</v>
      </c>
      <c r="D65" s="1" t="s">
        <v>752</v>
      </c>
      <c r="E65" s="2">
        <v>66</v>
      </c>
      <c r="F65" s="1" t="s">
        <v>29</v>
      </c>
      <c r="G65" s="1" t="s">
        <v>3038</v>
      </c>
      <c r="H65" s="1" t="s">
        <v>3038</v>
      </c>
      <c r="I65" s="2" t="s">
        <v>29</v>
      </c>
      <c r="J65" s="3">
        <v>26</v>
      </c>
      <c r="K65" s="3">
        <v>10</v>
      </c>
      <c r="L65" s="3">
        <v>260</v>
      </c>
      <c r="M65" s="1" t="s">
        <v>29</v>
      </c>
      <c r="N65" s="1" t="s">
        <v>40</v>
      </c>
      <c r="O65" s="3">
        <v>0</v>
      </c>
      <c r="P65" s="4" t="s">
        <v>5741</v>
      </c>
      <c r="Q65" s="1" t="b">
        <v>0</v>
      </c>
      <c r="R65" s="2">
        <v>10</v>
      </c>
      <c r="S65" s="3">
        <v>260</v>
      </c>
      <c r="T65" s="2" t="s">
        <v>29</v>
      </c>
      <c r="U65" s="3">
        <v>0</v>
      </c>
      <c r="V65" s="2" t="s">
        <v>29</v>
      </c>
      <c r="W65" s="3">
        <v>0</v>
      </c>
      <c r="X65" s="2" t="s">
        <v>29</v>
      </c>
      <c r="Y65" s="3">
        <v>0</v>
      </c>
      <c r="Z65" s="1" t="s">
        <v>29</v>
      </c>
      <c r="AA65" s="1" t="b">
        <v>0</v>
      </c>
    </row>
    <row r="66" spans="1:27" x14ac:dyDescent="0.25">
      <c r="A66" s="1" t="b">
        <v>0</v>
      </c>
      <c r="B66" s="1" t="s">
        <v>5766</v>
      </c>
      <c r="C66" s="2">
        <v>2</v>
      </c>
      <c r="D66" s="1" t="s">
        <v>752</v>
      </c>
      <c r="E66" s="2">
        <v>67</v>
      </c>
      <c r="F66" s="1" t="s">
        <v>29</v>
      </c>
      <c r="G66" s="1" t="s">
        <v>3039</v>
      </c>
      <c r="H66" s="1" t="s">
        <v>3039</v>
      </c>
      <c r="I66" s="2" t="s">
        <v>29</v>
      </c>
      <c r="J66" s="3">
        <v>42</v>
      </c>
      <c r="K66" s="3">
        <v>10</v>
      </c>
      <c r="L66" s="3">
        <v>420</v>
      </c>
      <c r="M66" s="1" t="s">
        <v>29</v>
      </c>
      <c r="N66" s="1" t="s">
        <v>40</v>
      </c>
      <c r="O66" s="3">
        <v>0</v>
      </c>
      <c r="P66" s="4" t="s">
        <v>5741</v>
      </c>
      <c r="Q66" s="1" t="b">
        <v>0</v>
      </c>
      <c r="R66" s="2">
        <v>10</v>
      </c>
      <c r="S66" s="3">
        <v>420</v>
      </c>
      <c r="T66" s="2" t="s">
        <v>29</v>
      </c>
      <c r="U66" s="3">
        <v>0</v>
      </c>
      <c r="V66" s="2" t="s">
        <v>29</v>
      </c>
      <c r="W66" s="3">
        <v>0</v>
      </c>
      <c r="X66" s="2" t="s">
        <v>29</v>
      </c>
      <c r="Y66" s="3">
        <v>0</v>
      </c>
      <c r="Z66" s="1" t="s">
        <v>29</v>
      </c>
      <c r="AA66" s="1" t="b">
        <v>0</v>
      </c>
    </row>
    <row r="67" spans="1:27" x14ac:dyDescent="0.25">
      <c r="A67" s="1" t="b">
        <v>0</v>
      </c>
      <c r="B67" s="1" t="s">
        <v>5767</v>
      </c>
      <c r="C67" s="2">
        <v>2</v>
      </c>
      <c r="D67" s="1" t="s">
        <v>752</v>
      </c>
      <c r="E67" s="2">
        <v>68</v>
      </c>
      <c r="F67" s="1" t="s">
        <v>29</v>
      </c>
      <c r="G67" s="1" t="s">
        <v>3040</v>
      </c>
      <c r="H67" s="1" t="s">
        <v>3040</v>
      </c>
      <c r="I67" s="2" t="s">
        <v>29</v>
      </c>
      <c r="J67" s="3">
        <v>58</v>
      </c>
      <c r="K67" s="3">
        <v>10</v>
      </c>
      <c r="L67" s="3">
        <v>580</v>
      </c>
      <c r="M67" s="1" t="s">
        <v>751</v>
      </c>
      <c r="N67" s="1" t="s">
        <v>40</v>
      </c>
      <c r="O67" s="3">
        <v>0</v>
      </c>
      <c r="P67" s="4" t="s">
        <v>5741</v>
      </c>
      <c r="Q67" s="1" t="b">
        <v>0</v>
      </c>
      <c r="R67" s="2">
        <v>10</v>
      </c>
      <c r="S67" s="3">
        <v>580</v>
      </c>
      <c r="T67" s="2" t="s">
        <v>29</v>
      </c>
      <c r="U67" s="3">
        <v>0</v>
      </c>
      <c r="V67" s="2" t="s">
        <v>29</v>
      </c>
      <c r="W67" s="3">
        <v>0</v>
      </c>
      <c r="X67" s="2" t="s">
        <v>29</v>
      </c>
      <c r="Y67" s="3">
        <v>0</v>
      </c>
      <c r="Z67" s="1" t="s">
        <v>29</v>
      </c>
      <c r="AA67" s="1" t="b">
        <v>0</v>
      </c>
    </row>
    <row r="68" spans="1:27" x14ac:dyDescent="0.25">
      <c r="A68" s="1" t="b">
        <v>0</v>
      </c>
      <c r="B68" s="1" t="s">
        <v>5768</v>
      </c>
      <c r="C68" s="2">
        <v>2</v>
      </c>
      <c r="D68" s="1" t="s">
        <v>752</v>
      </c>
      <c r="E68" s="2">
        <v>69</v>
      </c>
      <c r="F68" s="1" t="s">
        <v>29</v>
      </c>
      <c r="G68" s="1" t="s">
        <v>3041</v>
      </c>
      <c r="H68" s="1" t="s">
        <v>3041</v>
      </c>
      <c r="I68" s="2" t="s">
        <v>29</v>
      </c>
      <c r="J68" s="3">
        <v>120</v>
      </c>
      <c r="K68" s="3">
        <v>10</v>
      </c>
      <c r="L68" s="3">
        <v>1200</v>
      </c>
      <c r="M68" s="1" t="s">
        <v>751</v>
      </c>
      <c r="N68" s="1" t="s">
        <v>40</v>
      </c>
      <c r="O68" s="3">
        <v>0</v>
      </c>
      <c r="P68" s="4" t="s">
        <v>5741</v>
      </c>
      <c r="Q68" s="1" t="b">
        <v>0</v>
      </c>
      <c r="R68" s="2">
        <v>10</v>
      </c>
      <c r="S68" s="3">
        <v>1200</v>
      </c>
      <c r="T68" s="2" t="s">
        <v>29</v>
      </c>
      <c r="U68" s="3">
        <v>0</v>
      </c>
      <c r="V68" s="2" t="s">
        <v>29</v>
      </c>
      <c r="W68" s="3">
        <v>0</v>
      </c>
      <c r="X68" s="2" t="s">
        <v>29</v>
      </c>
      <c r="Y68" s="3">
        <v>0</v>
      </c>
      <c r="Z68" s="1" t="s">
        <v>29</v>
      </c>
      <c r="AA68" s="1" t="b">
        <v>0</v>
      </c>
    </row>
    <row r="69" spans="1:27" x14ac:dyDescent="0.25">
      <c r="A69" s="1" t="b">
        <v>0</v>
      </c>
      <c r="B69" s="1" t="s">
        <v>5769</v>
      </c>
      <c r="C69" s="2">
        <v>2</v>
      </c>
      <c r="D69" s="1" t="s">
        <v>752</v>
      </c>
      <c r="E69" s="2">
        <v>70</v>
      </c>
      <c r="F69" s="1" t="s">
        <v>29</v>
      </c>
      <c r="G69" s="1" t="s">
        <v>3042</v>
      </c>
      <c r="H69" s="1" t="s">
        <v>3042</v>
      </c>
      <c r="I69" s="2" t="s">
        <v>29</v>
      </c>
      <c r="J69" s="3">
        <v>145</v>
      </c>
      <c r="K69" s="3">
        <v>10</v>
      </c>
      <c r="L69" s="3">
        <v>1450</v>
      </c>
      <c r="M69" s="1" t="s">
        <v>751</v>
      </c>
      <c r="N69" s="1" t="s">
        <v>40</v>
      </c>
      <c r="O69" s="3">
        <v>0</v>
      </c>
      <c r="P69" s="4" t="s">
        <v>5741</v>
      </c>
      <c r="Q69" s="1" t="b">
        <v>0</v>
      </c>
      <c r="R69" s="2">
        <v>10</v>
      </c>
      <c r="S69" s="3">
        <v>1450</v>
      </c>
      <c r="T69" s="2" t="s">
        <v>29</v>
      </c>
      <c r="U69" s="3">
        <v>0</v>
      </c>
      <c r="V69" s="2" t="s">
        <v>29</v>
      </c>
      <c r="W69" s="3">
        <v>0</v>
      </c>
      <c r="X69" s="2" t="s">
        <v>29</v>
      </c>
      <c r="Y69" s="3">
        <v>0</v>
      </c>
      <c r="Z69" s="1" t="s">
        <v>29</v>
      </c>
      <c r="AA69" s="1" t="b">
        <v>0</v>
      </c>
    </row>
    <row r="70" spans="1:27" x14ac:dyDescent="0.25">
      <c r="A70" s="1" t="b">
        <v>0</v>
      </c>
      <c r="B70" s="1" t="s">
        <v>5770</v>
      </c>
      <c r="C70" s="2">
        <v>2</v>
      </c>
      <c r="D70" s="1" t="s">
        <v>752</v>
      </c>
      <c r="E70" s="2">
        <v>164</v>
      </c>
      <c r="F70" s="1" t="s">
        <v>29</v>
      </c>
      <c r="G70" s="1" t="s">
        <v>3044</v>
      </c>
      <c r="H70" s="1" t="s">
        <v>3044</v>
      </c>
      <c r="I70" s="2" t="s">
        <v>29</v>
      </c>
      <c r="J70" s="3">
        <v>270</v>
      </c>
      <c r="K70" s="3">
        <v>10</v>
      </c>
      <c r="L70" s="3">
        <v>2700</v>
      </c>
      <c r="M70" s="1" t="s">
        <v>751</v>
      </c>
      <c r="N70" s="1" t="s">
        <v>40</v>
      </c>
      <c r="O70" s="3">
        <v>0</v>
      </c>
      <c r="P70" s="4" t="s">
        <v>5741</v>
      </c>
      <c r="Q70" s="1" t="b">
        <v>0</v>
      </c>
      <c r="R70" s="2">
        <v>10</v>
      </c>
      <c r="S70" s="3">
        <v>2700</v>
      </c>
      <c r="T70" s="2" t="s">
        <v>29</v>
      </c>
      <c r="U70" s="3">
        <v>0</v>
      </c>
      <c r="V70" s="2" t="s">
        <v>29</v>
      </c>
      <c r="W70" s="3">
        <v>0</v>
      </c>
      <c r="X70" s="2" t="s">
        <v>29</v>
      </c>
      <c r="Y70" s="3">
        <v>0</v>
      </c>
      <c r="Z70" s="1" t="s">
        <v>29</v>
      </c>
      <c r="AA70" s="1" t="b">
        <v>0</v>
      </c>
    </row>
    <row r="71" spans="1:27" x14ac:dyDescent="0.25">
      <c r="A71" s="1"/>
      <c r="B71" s="1"/>
      <c r="C71" s="2"/>
      <c r="D71" s="1"/>
      <c r="E71" s="2"/>
      <c r="F71" s="1"/>
      <c r="G71" s="1"/>
      <c r="H71" s="1"/>
      <c r="I71" s="2"/>
      <c r="J71" s="3"/>
      <c r="K71" s="3"/>
      <c r="L71" s="6">
        <f>SUBTOTAL(9,L41:L70)</f>
        <v>67445</v>
      </c>
      <c r="M71" s="1"/>
      <c r="N71" s="1"/>
      <c r="O71" s="3"/>
      <c r="P71" s="4"/>
      <c r="Q71" s="1"/>
      <c r="R71" s="2"/>
      <c r="S71" s="3"/>
      <c r="T71" s="2"/>
      <c r="U71" s="3"/>
      <c r="V71" s="2"/>
      <c r="W71" s="3"/>
      <c r="X71" s="2"/>
      <c r="Y71" s="3"/>
      <c r="Z71" s="1"/>
      <c r="AA71" s="1"/>
    </row>
    <row r="72" spans="1:27" x14ac:dyDescent="0.25">
      <c r="A72" s="1"/>
      <c r="B72" s="1"/>
      <c r="C72" s="2"/>
      <c r="D72" s="1"/>
      <c r="E72" s="2"/>
      <c r="F72" s="1"/>
      <c r="G72" s="1"/>
      <c r="H72" s="1"/>
      <c r="I72" s="2"/>
      <c r="J72" s="3"/>
      <c r="K72" s="3"/>
      <c r="L72" s="6">
        <f>SUBTOTAL(9,L4:L16,L19:L26,L29:L38,L41:L70)</f>
        <v>131700</v>
      </c>
      <c r="M72" s="1"/>
      <c r="N72" s="1"/>
      <c r="O72" s="3"/>
      <c r="P72" s="4"/>
      <c r="Q72" s="1"/>
      <c r="R72" s="2"/>
      <c r="S72" s="3"/>
      <c r="T72" s="2"/>
      <c r="U72" s="3"/>
      <c r="V72" s="2"/>
      <c r="W72" s="3"/>
      <c r="X72" s="2"/>
      <c r="Y72" s="3"/>
      <c r="Z72" s="1"/>
      <c r="AA72" s="1"/>
    </row>
    <row r="73" spans="1:27" x14ac:dyDescent="0.25">
      <c r="A73" s="1"/>
      <c r="B73" s="1"/>
      <c r="C73" s="2"/>
      <c r="D73" s="1"/>
      <c r="E73" s="2"/>
      <c r="F73" s="1"/>
      <c r="G73" s="1"/>
      <c r="H73" s="1"/>
      <c r="I73" s="2"/>
      <c r="J73" s="3"/>
      <c r="K73" s="3"/>
      <c r="L73" s="6">
        <f>SUBTOTAL(9,L4:L72)</f>
        <v>131700</v>
      </c>
      <c r="M73" s="1"/>
      <c r="N73" s="1"/>
      <c r="O73" s="3"/>
      <c r="P73" s="4"/>
      <c r="Q73" s="1"/>
      <c r="R73" s="2"/>
      <c r="S73" s="3"/>
      <c r="T73" s="2"/>
      <c r="U73" s="3"/>
      <c r="V73" s="2"/>
      <c r="W73" s="3"/>
      <c r="X73" s="2"/>
      <c r="Y73" s="3"/>
      <c r="Z73" s="1"/>
      <c r="AA73" s="1"/>
    </row>
    <row r="74" spans="1:27" x14ac:dyDescent="0.25">
      <c r="A74" s="1"/>
      <c r="B74" s="1"/>
      <c r="C74" s="2"/>
      <c r="D74" s="1"/>
      <c r="E74" s="2"/>
      <c r="F74" s="1"/>
      <c r="G74" s="1"/>
      <c r="H74" s="1"/>
      <c r="I74" s="2"/>
      <c r="J74" s="3"/>
      <c r="K74" s="3"/>
      <c r="L74" s="6">
        <f>SUBTOTAL(9,L4:L13,L16:L48,L51:L53,L56:L62,L65:L72)</f>
        <v>109290</v>
      </c>
      <c r="M74" s="1"/>
      <c r="N74" s="1"/>
      <c r="O74" s="3"/>
      <c r="P74" s="4"/>
      <c r="Q74" s="1"/>
      <c r="R74" s="2"/>
      <c r="S74" s="3"/>
      <c r="T74" s="2"/>
      <c r="U74" s="3"/>
      <c r="V74" s="2"/>
      <c r="W74" s="3"/>
      <c r="X74" s="2"/>
      <c r="Y74" s="3"/>
      <c r="Z74" s="1"/>
      <c r="AA74" s="1"/>
    </row>
    <row r="75" spans="1:27" x14ac:dyDescent="0.25">
      <c r="A75" s="1"/>
      <c r="B75" s="1"/>
      <c r="C75" s="2"/>
      <c r="D75" s="1"/>
      <c r="E75" s="2"/>
      <c r="F75" s="1"/>
      <c r="G75" s="1"/>
      <c r="H75" s="1"/>
      <c r="I75" s="2"/>
      <c r="J75" s="3"/>
      <c r="K75" s="3"/>
      <c r="L75" s="6">
        <f>SUBTOTAL(9,L4:L74)</f>
        <v>131700</v>
      </c>
      <c r="M75" s="1"/>
      <c r="N75" s="1"/>
      <c r="O75" s="3"/>
      <c r="P75" s="4"/>
      <c r="Q75" s="1"/>
      <c r="R75" s="2"/>
      <c r="S75" s="3"/>
      <c r="T75" s="2"/>
      <c r="U75" s="3"/>
      <c r="V75" s="2"/>
      <c r="W75" s="3"/>
      <c r="X75" s="2"/>
      <c r="Y75" s="3"/>
      <c r="Z75" s="1"/>
      <c r="AA75"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workbookViewId="0">
      <selection sqref="A1:AA55"/>
    </sheetView>
  </sheetViews>
  <sheetFormatPr defaultRowHeight="15" x14ac:dyDescent="0.25"/>
  <sheetData>
    <row r="1" spans="1:27"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746</v>
      </c>
      <c r="T1" s="1" t="s">
        <v>19</v>
      </c>
      <c r="U1" s="1" t="s">
        <v>20</v>
      </c>
      <c r="V1" s="1" t="s">
        <v>21</v>
      </c>
      <c r="W1" s="1" t="s">
        <v>22</v>
      </c>
      <c r="X1" s="1" t="s">
        <v>23</v>
      </c>
      <c r="Y1" s="1" t="s">
        <v>24</v>
      </c>
      <c r="Z1" s="1" t="s">
        <v>25</v>
      </c>
      <c r="AA1" s="1" t="s">
        <v>26</v>
      </c>
    </row>
    <row r="2" spans="1:27" x14ac:dyDescent="0.25">
      <c r="A2" s="5" t="s">
        <v>5771</v>
      </c>
      <c r="B2" s="5"/>
      <c r="C2" s="5"/>
      <c r="D2" s="5"/>
      <c r="E2" s="5"/>
      <c r="F2" s="5"/>
      <c r="G2" s="5"/>
      <c r="H2" s="5"/>
      <c r="I2" s="5"/>
      <c r="J2" s="5"/>
      <c r="K2" s="5"/>
      <c r="L2" s="5"/>
      <c r="M2" s="5"/>
      <c r="N2" s="5"/>
      <c r="O2" s="5"/>
      <c r="P2" s="5"/>
      <c r="Q2" s="5"/>
      <c r="R2" s="5"/>
      <c r="S2" s="5"/>
      <c r="T2" s="5"/>
      <c r="U2" s="5"/>
      <c r="V2" s="5"/>
      <c r="W2" s="5"/>
      <c r="X2" s="5"/>
      <c r="Y2" s="5"/>
      <c r="Z2" s="5"/>
      <c r="AA2" s="5"/>
    </row>
    <row r="3" spans="1:27" x14ac:dyDescent="0.25">
      <c r="A3" s="5" t="s">
        <v>5772</v>
      </c>
      <c r="B3" s="5"/>
      <c r="C3" s="5"/>
      <c r="D3" s="5"/>
      <c r="E3" s="5"/>
      <c r="F3" s="5"/>
      <c r="G3" s="5"/>
      <c r="H3" s="5"/>
      <c r="I3" s="5"/>
      <c r="J3" s="5"/>
      <c r="K3" s="5"/>
      <c r="L3" s="5"/>
      <c r="M3" s="5"/>
      <c r="N3" s="5"/>
      <c r="O3" s="5"/>
      <c r="P3" s="5"/>
      <c r="Q3" s="5"/>
      <c r="R3" s="5"/>
      <c r="S3" s="5"/>
      <c r="T3" s="5"/>
      <c r="U3" s="5"/>
      <c r="V3" s="5"/>
      <c r="W3" s="5"/>
      <c r="X3" s="5"/>
      <c r="Y3" s="5"/>
      <c r="Z3" s="5"/>
      <c r="AA3" s="5"/>
    </row>
    <row r="4" spans="1:27" x14ac:dyDescent="0.25">
      <c r="A4" s="1" t="b">
        <v>0</v>
      </c>
      <c r="B4" s="1" t="s">
        <v>5773</v>
      </c>
      <c r="C4" s="2">
        <v>1</v>
      </c>
      <c r="D4" s="1" t="s">
        <v>27</v>
      </c>
      <c r="E4" s="2">
        <v>1</v>
      </c>
      <c r="F4" s="1" t="s">
        <v>3063</v>
      </c>
      <c r="G4" s="1" t="s">
        <v>3064</v>
      </c>
      <c r="H4" s="1" t="s">
        <v>3064</v>
      </c>
      <c r="I4" s="2" t="s">
        <v>29</v>
      </c>
      <c r="J4" s="3">
        <v>932800</v>
      </c>
      <c r="K4" s="3">
        <v>1</v>
      </c>
      <c r="L4" s="3">
        <v>932800</v>
      </c>
      <c r="M4" s="1" t="s">
        <v>751</v>
      </c>
      <c r="N4" s="1" t="s">
        <v>40</v>
      </c>
      <c r="O4" s="3">
        <v>0</v>
      </c>
      <c r="P4" s="4" t="s">
        <v>5774</v>
      </c>
      <c r="Q4" s="1" t="b">
        <v>0</v>
      </c>
      <c r="R4" s="2">
        <v>1</v>
      </c>
      <c r="S4" s="3">
        <v>932800</v>
      </c>
      <c r="T4" s="2" t="s">
        <v>29</v>
      </c>
      <c r="U4" s="3">
        <v>0</v>
      </c>
      <c r="V4" s="2" t="s">
        <v>29</v>
      </c>
      <c r="W4" s="3">
        <v>0</v>
      </c>
      <c r="X4" s="2" t="s">
        <v>29</v>
      </c>
      <c r="Y4" s="3">
        <v>0</v>
      </c>
      <c r="Z4" s="1" t="s">
        <v>29</v>
      </c>
      <c r="AA4" s="1" t="b">
        <v>0</v>
      </c>
    </row>
    <row r="5" spans="1:27" x14ac:dyDescent="0.25">
      <c r="A5" s="1"/>
      <c r="B5" s="1"/>
      <c r="C5" s="2"/>
      <c r="D5" s="1"/>
      <c r="E5" s="2"/>
      <c r="F5" s="1"/>
      <c r="G5" s="1"/>
      <c r="H5" s="1"/>
      <c r="I5" s="2"/>
      <c r="J5" s="3"/>
      <c r="K5" s="3"/>
      <c r="L5" s="6">
        <f>SUBTOTAL(9,L4)</f>
        <v>932800</v>
      </c>
      <c r="M5" s="1"/>
      <c r="N5" s="1"/>
      <c r="O5" s="3"/>
      <c r="P5" s="4"/>
      <c r="Q5" s="1"/>
      <c r="R5" s="2"/>
      <c r="S5" s="3"/>
      <c r="T5" s="2"/>
      <c r="U5" s="3"/>
      <c r="V5" s="2"/>
      <c r="W5" s="3"/>
      <c r="X5" s="2"/>
      <c r="Y5" s="3"/>
      <c r="Z5" s="1"/>
      <c r="AA5" s="1"/>
    </row>
    <row r="6" spans="1:27" x14ac:dyDescent="0.25">
      <c r="A6" s="5" t="s">
        <v>5775</v>
      </c>
      <c r="B6" s="5"/>
      <c r="C6" s="5"/>
      <c r="D6" s="5"/>
      <c r="E6" s="5"/>
      <c r="F6" s="5"/>
      <c r="G6" s="5"/>
      <c r="H6" s="5"/>
      <c r="I6" s="5"/>
      <c r="J6" s="5"/>
      <c r="K6" s="5"/>
      <c r="L6" s="5"/>
      <c r="M6" s="5"/>
      <c r="N6" s="5"/>
      <c r="O6" s="5"/>
      <c r="P6" s="5"/>
      <c r="Q6" s="5"/>
      <c r="R6" s="5"/>
      <c r="S6" s="5"/>
      <c r="T6" s="5"/>
      <c r="U6" s="5"/>
      <c r="V6" s="5"/>
      <c r="W6" s="5"/>
      <c r="X6" s="5"/>
      <c r="Y6" s="5"/>
      <c r="Z6" s="5"/>
      <c r="AA6" s="5"/>
    </row>
    <row r="7" spans="1:27" x14ac:dyDescent="0.25">
      <c r="A7" s="1" t="b">
        <v>1</v>
      </c>
      <c r="B7" s="1" t="s">
        <v>5776</v>
      </c>
      <c r="C7" s="2">
        <v>1</v>
      </c>
      <c r="D7" s="1" t="s">
        <v>27</v>
      </c>
      <c r="E7" s="2">
        <v>2</v>
      </c>
      <c r="F7" s="1" t="s">
        <v>3063</v>
      </c>
      <c r="G7" s="1" t="s">
        <v>3064</v>
      </c>
      <c r="H7" s="1" t="s">
        <v>3064</v>
      </c>
      <c r="I7" s="2" t="s">
        <v>29</v>
      </c>
      <c r="J7" s="3">
        <v>2332000</v>
      </c>
      <c r="K7" s="3">
        <v>1</v>
      </c>
      <c r="L7" s="3">
        <v>2332000</v>
      </c>
      <c r="M7" s="1" t="s">
        <v>1078</v>
      </c>
      <c r="N7" s="1" t="s">
        <v>40</v>
      </c>
      <c r="O7" s="3">
        <v>0</v>
      </c>
      <c r="P7" s="4" t="s">
        <v>5777</v>
      </c>
      <c r="Q7" s="1" t="b">
        <v>0</v>
      </c>
      <c r="R7" s="2">
        <v>1</v>
      </c>
      <c r="S7" s="3">
        <v>2332000</v>
      </c>
      <c r="T7" s="2" t="s">
        <v>29</v>
      </c>
      <c r="U7" s="3">
        <v>0</v>
      </c>
      <c r="V7" s="2" t="s">
        <v>29</v>
      </c>
      <c r="W7" s="3">
        <v>0</v>
      </c>
      <c r="X7" s="2" t="s">
        <v>29</v>
      </c>
      <c r="Y7" s="3">
        <v>0</v>
      </c>
      <c r="Z7" s="1" t="s">
        <v>29</v>
      </c>
      <c r="AA7" s="1" t="b">
        <v>0</v>
      </c>
    </row>
    <row r="8" spans="1:27" x14ac:dyDescent="0.25">
      <c r="A8" s="1"/>
      <c r="B8" s="1"/>
      <c r="C8" s="2"/>
      <c r="D8" s="1"/>
      <c r="E8" s="2"/>
      <c r="F8" s="1"/>
      <c r="G8" s="1"/>
      <c r="H8" s="1"/>
      <c r="I8" s="2"/>
      <c r="J8" s="3"/>
      <c r="K8" s="3"/>
      <c r="L8" s="6">
        <f>SUBTOTAL(9,L7)</f>
        <v>2332000</v>
      </c>
      <c r="M8" s="1"/>
      <c r="N8" s="1"/>
      <c r="O8" s="3"/>
      <c r="P8" s="4"/>
      <c r="Q8" s="1"/>
      <c r="R8" s="2"/>
      <c r="S8" s="3"/>
      <c r="T8" s="2"/>
      <c r="U8" s="3"/>
      <c r="V8" s="2"/>
      <c r="W8" s="3"/>
      <c r="X8" s="2"/>
      <c r="Y8" s="3"/>
      <c r="Z8" s="1"/>
      <c r="AA8" s="1"/>
    </row>
    <row r="9" spans="1:27" x14ac:dyDescent="0.25">
      <c r="A9" s="5" t="s">
        <v>5778</v>
      </c>
      <c r="B9" s="5"/>
      <c r="C9" s="5"/>
      <c r="D9" s="5"/>
      <c r="E9" s="5"/>
      <c r="F9" s="5"/>
      <c r="G9" s="5"/>
      <c r="H9" s="5"/>
      <c r="I9" s="5"/>
      <c r="J9" s="5"/>
      <c r="K9" s="5"/>
      <c r="L9" s="5"/>
      <c r="M9" s="5"/>
      <c r="N9" s="5"/>
      <c r="O9" s="5"/>
      <c r="P9" s="5"/>
      <c r="Q9" s="5"/>
      <c r="R9" s="5"/>
      <c r="S9" s="5"/>
      <c r="T9" s="5"/>
      <c r="U9" s="5"/>
      <c r="V9" s="5"/>
      <c r="W9" s="5"/>
      <c r="X9" s="5"/>
      <c r="Y9" s="5"/>
      <c r="Z9" s="5"/>
      <c r="AA9" s="5"/>
    </row>
    <row r="10" spans="1:27" x14ac:dyDescent="0.25">
      <c r="A10" s="1" t="b">
        <v>0</v>
      </c>
      <c r="B10" s="1" t="s">
        <v>5779</v>
      </c>
      <c r="C10" s="2">
        <v>1</v>
      </c>
      <c r="D10" s="1" t="s">
        <v>27</v>
      </c>
      <c r="E10" s="2">
        <v>3</v>
      </c>
      <c r="F10" s="1" t="s">
        <v>3065</v>
      </c>
      <c r="G10" s="1" t="s">
        <v>3066</v>
      </c>
      <c r="H10" s="1" t="s">
        <v>3066</v>
      </c>
      <c r="I10" s="2" t="s">
        <v>29</v>
      </c>
      <c r="J10" s="3">
        <v>1144800</v>
      </c>
      <c r="K10" s="3">
        <v>1</v>
      </c>
      <c r="L10" s="3">
        <v>1144800</v>
      </c>
      <c r="M10" s="1" t="s">
        <v>751</v>
      </c>
      <c r="N10" s="1" t="s">
        <v>40</v>
      </c>
      <c r="O10" s="3">
        <v>0</v>
      </c>
      <c r="P10" s="4" t="s">
        <v>5780</v>
      </c>
      <c r="Q10" s="1" t="b">
        <v>0</v>
      </c>
      <c r="R10" s="2">
        <v>1</v>
      </c>
      <c r="S10" s="3">
        <v>1144800</v>
      </c>
      <c r="T10" s="2" t="s">
        <v>29</v>
      </c>
      <c r="U10" s="3">
        <v>0</v>
      </c>
      <c r="V10" s="2" t="s">
        <v>29</v>
      </c>
      <c r="W10" s="3">
        <v>0</v>
      </c>
      <c r="X10" s="2" t="s">
        <v>29</v>
      </c>
      <c r="Y10" s="3">
        <v>0</v>
      </c>
      <c r="Z10" s="1" t="s">
        <v>29</v>
      </c>
      <c r="AA10" s="1" t="b">
        <v>0</v>
      </c>
    </row>
    <row r="11" spans="1:27" x14ac:dyDescent="0.25">
      <c r="A11" s="1"/>
      <c r="B11" s="1"/>
      <c r="C11" s="2"/>
      <c r="D11" s="1"/>
      <c r="E11" s="2"/>
      <c r="F11" s="1"/>
      <c r="G11" s="1"/>
      <c r="H11" s="1"/>
      <c r="I11" s="2"/>
      <c r="J11" s="3"/>
      <c r="K11" s="3"/>
      <c r="L11" s="6">
        <f>SUBTOTAL(9,L10)</f>
        <v>1144800</v>
      </c>
      <c r="M11" s="1"/>
      <c r="N11" s="1"/>
      <c r="O11" s="3"/>
      <c r="P11" s="4"/>
      <c r="Q11" s="1"/>
      <c r="R11" s="2"/>
      <c r="S11" s="3"/>
      <c r="T11" s="2"/>
      <c r="U11" s="3"/>
      <c r="V11" s="2"/>
      <c r="W11" s="3"/>
      <c r="X11" s="2"/>
      <c r="Y11" s="3"/>
      <c r="Z11" s="1"/>
      <c r="AA11" s="1"/>
    </row>
    <row r="12" spans="1:27" x14ac:dyDescent="0.25">
      <c r="A12" s="5" t="s">
        <v>5781</v>
      </c>
      <c r="B12" s="5"/>
      <c r="C12" s="5"/>
      <c r="D12" s="5"/>
      <c r="E12" s="5"/>
      <c r="F12" s="5"/>
      <c r="G12" s="5"/>
      <c r="H12" s="5"/>
      <c r="I12" s="5"/>
      <c r="J12" s="5"/>
      <c r="K12" s="5"/>
      <c r="L12" s="5"/>
      <c r="M12" s="5"/>
      <c r="N12" s="5"/>
      <c r="O12" s="5"/>
      <c r="P12" s="5"/>
      <c r="Q12" s="5"/>
      <c r="R12" s="5"/>
      <c r="S12" s="5"/>
      <c r="T12" s="5"/>
      <c r="U12" s="5"/>
      <c r="V12" s="5"/>
      <c r="W12" s="5"/>
      <c r="X12" s="5"/>
      <c r="Y12" s="5"/>
      <c r="Z12" s="5"/>
      <c r="AA12" s="5"/>
    </row>
    <row r="13" spans="1:27" x14ac:dyDescent="0.25">
      <c r="A13" s="1" t="b">
        <v>0</v>
      </c>
      <c r="B13" s="1" t="s">
        <v>5782</v>
      </c>
      <c r="C13" s="2">
        <v>1</v>
      </c>
      <c r="D13" s="1" t="s">
        <v>27</v>
      </c>
      <c r="E13" s="2">
        <v>4</v>
      </c>
      <c r="F13" s="1" t="s">
        <v>3067</v>
      </c>
      <c r="G13" s="1" t="s">
        <v>3068</v>
      </c>
      <c r="H13" s="1" t="s">
        <v>3068</v>
      </c>
      <c r="I13" s="2" t="s">
        <v>29</v>
      </c>
      <c r="J13" s="3">
        <v>349800</v>
      </c>
      <c r="K13" s="3">
        <v>1</v>
      </c>
      <c r="L13" s="3">
        <v>349800</v>
      </c>
      <c r="M13" s="1" t="s">
        <v>751</v>
      </c>
      <c r="N13" s="1" t="s">
        <v>40</v>
      </c>
      <c r="O13" s="3">
        <v>0</v>
      </c>
      <c r="P13" s="4" t="s">
        <v>5783</v>
      </c>
      <c r="Q13" s="1" t="b">
        <v>0</v>
      </c>
      <c r="R13" s="2">
        <v>1</v>
      </c>
      <c r="S13" s="3">
        <v>349800</v>
      </c>
      <c r="T13" s="2" t="s">
        <v>29</v>
      </c>
      <c r="U13" s="3">
        <v>0</v>
      </c>
      <c r="V13" s="2" t="s">
        <v>29</v>
      </c>
      <c r="W13" s="3">
        <v>0</v>
      </c>
      <c r="X13" s="2" t="s">
        <v>29</v>
      </c>
      <c r="Y13" s="3">
        <v>0</v>
      </c>
      <c r="Z13" s="1" t="s">
        <v>29</v>
      </c>
      <c r="AA13" s="1" t="b">
        <v>0</v>
      </c>
    </row>
    <row r="14" spans="1:27" x14ac:dyDescent="0.25">
      <c r="A14" s="1"/>
      <c r="B14" s="1"/>
      <c r="C14" s="2"/>
      <c r="D14" s="1"/>
      <c r="E14" s="2"/>
      <c r="F14" s="1"/>
      <c r="G14" s="1"/>
      <c r="H14" s="1"/>
      <c r="I14" s="2"/>
      <c r="J14" s="3"/>
      <c r="K14" s="3"/>
      <c r="L14" s="6">
        <f>SUBTOTAL(9,L13)</f>
        <v>349800</v>
      </c>
      <c r="M14" s="1"/>
      <c r="N14" s="1"/>
      <c r="O14" s="3"/>
      <c r="P14" s="4"/>
      <c r="Q14" s="1"/>
      <c r="R14" s="2"/>
      <c r="S14" s="3"/>
      <c r="T14" s="2"/>
      <c r="U14" s="3"/>
      <c r="V14" s="2"/>
      <c r="W14" s="3"/>
      <c r="X14" s="2"/>
      <c r="Y14" s="3"/>
      <c r="Z14" s="1"/>
      <c r="AA14" s="1"/>
    </row>
    <row r="15" spans="1:27" x14ac:dyDescent="0.25">
      <c r="A15" s="5" t="s">
        <v>5784</v>
      </c>
      <c r="B15" s="5"/>
      <c r="C15" s="5"/>
      <c r="D15" s="5"/>
      <c r="E15" s="5"/>
      <c r="F15" s="5"/>
      <c r="G15" s="5"/>
      <c r="H15" s="5"/>
      <c r="I15" s="5"/>
      <c r="J15" s="5"/>
      <c r="K15" s="5"/>
      <c r="L15" s="5"/>
      <c r="M15" s="5"/>
      <c r="N15" s="5"/>
      <c r="O15" s="5"/>
      <c r="P15" s="5"/>
      <c r="Q15" s="5"/>
      <c r="R15" s="5"/>
      <c r="S15" s="5"/>
      <c r="T15" s="5"/>
      <c r="U15" s="5"/>
      <c r="V15" s="5"/>
      <c r="W15" s="5"/>
      <c r="X15" s="5"/>
      <c r="Y15" s="5"/>
      <c r="Z15" s="5"/>
      <c r="AA15" s="5"/>
    </row>
    <row r="16" spans="1:27" x14ac:dyDescent="0.25">
      <c r="A16" s="1" t="b">
        <v>0</v>
      </c>
      <c r="B16" s="1" t="s">
        <v>5785</v>
      </c>
      <c r="C16" s="2">
        <v>1</v>
      </c>
      <c r="D16" s="1" t="s">
        <v>27</v>
      </c>
      <c r="E16" s="2">
        <v>5</v>
      </c>
      <c r="F16" s="1" t="s">
        <v>3065</v>
      </c>
      <c r="G16" s="1" t="s">
        <v>3066</v>
      </c>
      <c r="H16" s="1" t="s">
        <v>3066</v>
      </c>
      <c r="I16" s="2" t="s">
        <v>29</v>
      </c>
      <c r="J16" s="3">
        <v>689000</v>
      </c>
      <c r="K16" s="3">
        <v>1</v>
      </c>
      <c r="L16" s="3">
        <v>689000</v>
      </c>
      <c r="M16" s="1" t="s">
        <v>1078</v>
      </c>
      <c r="N16" s="1" t="s">
        <v>40</v>
      </c>
      <c r="O16" s="3">
        <v>0</v>
      </c>
      <c r="P16" s="4" t="s">
        <v>5786</v>
      </c>
      <c r="Q16" s="1" t="b">
        <v>0</v>
      </c>
      <c r="R16" s="2">
        <v>1</v>
      </c>
      <c r="S16" s="3">
        <v>689000</v>
      </c>
      <c r="T16" s="2" t="s">
        <v>29</v>
      </c>
      <c r="U16" s="3">
        <v>0</v>
      </c>
      <c r="V16" s="2" t="s">
        <v>29</v>
      </c>
      <c r="W16" s="3">
        <v>0</v>
      </c>
      <c r="X16" s="2" t="s">
        <v>29</v>
      </c>
      <c r="Y16" s="3">
        <v>0</v>
      </c>
      <c r="Z16" s="1" t="s">
        <v>29</v>
      </c>
      <c r="AA16" s="1" t="b">
        <v>0</v>
      </c>
    </row>
    <row r="17" spans="1:27" x14ac:dyDescent="0.25">
      <c r="A17" s="1"/>
      <c r="B17" s="1"/>
      <c r="C17" s="2"/>
      <c r="D17" s="1"/>
      <c r="E17" s="2"/>
      <c r="F17" s="1"/>
      <c r="G17" s="1"/>
      <c r="H17" s="1"/>
      <c r="I17" s="2"/>
      <c r="J17" s="3"/>
      <c r="K17" s="3"/>
      <c r="L17" s="6">
        <f>SUBTOTAL(9,L16)</f>
        <v>689000</v>
      </c>
      <c r="M17" s="1"/>
      <c r="N17" s="1"/>
      <c r="O17" s="3"/>
      <c r="P17" s="4"/>
      <c r="Q17" s="1"/>
      <c r="R17" s="2"/>
      <c r="S17" s="3"/>
      <c r="T17" s="2"/>
      <c r="U17" s="3"/>
      <c r="V17" s="2"/>
      <c r="W17" s="3"/>
      <c r="X17" s="2"/>
      <c r="Y17" s="3"/>
      <c r="Z17" s="1"/>
      <c r="AA17" s="1"/>
    </row>
    <row r="18" spans="1:27" x14ac:dyDescent="0.25">
      <c r="A18" s="5" t="s">
        <v>5787</v>
      </c>
      <c r="B18" s="5"/>
      <c r="C18" s="5"/>
      <c r="D18" s="5"/>
      <c r="E18" s="5"/>
      <c r="F18" s="5"/>
      <c r="G18" s="5"/>
      <c r="H18" s="5"/>
      <c r="I18" s="5"/>
      <c r="J18" s="5"/>
      <c r="K18" s="5"/>
      <c r="L18" s="5"/>
      <c r="M18" s="5"/>
      <c r="N18" s="5"/>
      <c r="O18" s="5"/>
      <c r="P18" s="5"/>
      <c r="Q18" s="5"/>
      <c r="R18" s="5"/>
      <c r="S18" s="5"/>
      <c r="T18" s="5"/>
      <c r="U18" s="5"/>
      <c r="V18" s="5"/>
      <c r="W18" s="5"/>
      <c r="X18" s="5"/>
      <c r="Y18" s="5"/>
      <c r="Z18" s="5"/>
      <c r="AA18" s="5"/>
    </row>
    <row r="19" spans="1:27" x14ac:dyDescent="0.25">
      <c r="A19" s="1" t="b">
        <v>0</v>
      </c>
      <c r="B19" s="1" t="s">
        <v>5788</v>
      </c>
      <c r="C19" s="2">
        <v>1</v>
      </c>
      <c r="D19" s="1" t="s">
        <v>27</v>
      </c>
      <c r="E19" s="2">
        <v>6</v>
      </c>
      <c r="F19" s="1" t="s">
        <v>3067</v>
      </c>
      <c r="G19" s="1" t="s">
        <v>3068</v>
      </c>
      <c r="H19" s="1" t="s">
        <v>3068</v>
      </c>
      <c r="I19" s="2" t="s">
        <v>29</v>
      </c>
      <c r="J19" s="3">
        <v>212000</v>
      </c>
      <c r="K19" s="3">
        <v>1</v>
      </c>
      <c r="L19" s="3">
        <v>212000</v>
      </c>
      <c r="M19" s="1" t="s">
        <v>1078</v>
      </c>
      <c r="N19" s="1" t="s">
        <v>40</v>
      </c>
      <c r="O19" s="3">
        <v>0</v>
      </c>
      <c r="P19" s="4" t="s">
        <v>5789</v>
      </c>
      <c r="Q19" s="1" t="b">
        <v>0</v>
      </c>
      <c r="R19" s="2">
        <v>1</v>
      </c>
      <c r="S19" s="3">
        <v>212000</v>
      </c>
      <c r="T19" s="2" t="s">
        <v>29</v>
      </c>
      <c r="U19" s="3">
        <v>0</v>
      </c>
      <c r="V19" s="2" t="s">
        <v>29</v>
      </c>
      <c r="W19" s="3">
        <v>0</v>
      </c>
      <c r="X19" s="2" t="s">
        <v>29</v>
      </c>
      <c r="Y19" s="3">
        <v>0</v>
      </c>
      <c r="Z19" s="1" t="s">
        <v>29</v>
      </c>
      <c r="AA19" s="1" t="b">
        <v>0</v>
      </c>
    </row>
    <row r="20" spans="1:27" x14ac:dyDescent="0.25">
      <c r="A20" s="1"/>
      <c r="B20" s="1"/>
      <c r="C20" s="2"/>
      <c r="D20" s="1"/>
      <c r="E20" s="2"/>
      <c r="F20" s="1"/>
      <c r="G20" s="1"/>
      <c r="H20" s="1"/>
      <c r="I20" s="2"/>
      <c r="J20" s="3"/>
      <c r="K20" s="3"/>
      <c r="L20" s="6">
        <f>SUBTOTAL(9,L19)</f>
        <v>212000</v>
      </c>
      <c r="M20" s="1"/>
      <c r="N20" s="1"/>
      <c r="O20" s="3"/>
      <c r="P20" s="4"/>
      <c r="Q20" s="1"/>
      <c r="R20" s="2"/>
      <c r="S20" s="3"/>
      <c r="T20" s="2"/>
      <c r="U20" s="3"/>
      <c r="V20" s="2"/>
      <c r="W20" s="3"/>
      <c r="X20" s="2"/>
      <c r="Y20" s="3"/>
      <c r="Z20" s="1"/>
      <c r="AA20" s="1"/>
    </row>
    <row r="21" spans="1:27" x14ac:dyDescent="0.25">
      <c r="A21" s="5" t="s">
        <v>5790</v>
      </c>
      <c r="B21" s="5"/>
      <c r="C21" s="5"/>
      <c r="D21" s="5"/>
      <c r="E21" s="5"/>
      <c r="F21" s="5"/>
      <c r="G21" s="5"/>
      <c r="H21" s="5"/>
      <c r="I21" s="5"/>
      <c r="J21" s="5"/>
      <c r="K21" s="5"/>
      <c r="L21" s="5"/>
      <c r="M21" s="5"/>
      <c r="N21" s="5"/>
      <c r="O21" s="5"/>
      <c r="P21" s="5"/>
      <c r="Q21" s="5"/>
      <c r="R21" s="5"/>
      <c r="S21" s="5"/>
      <c r="T21" s="5"/>
      <c r="U21" s="5"/>
      <c r="V21" s="5"/>
      <c r="W21" s="5"/>
      <c r="X21" s="5"/>
      <c r="Y21" s="5"/>
      <c r="Z21" s="5"/>
      <c r="AA21" s="5"/>
    </row>
    <row r="22" spans="1:27" x14ac:dyDescent="0.25">
      <c r="A22" s="1" t="b">
        <v>0</v>
      </c>
      <c r="B22" s="1" t="s">
        <v>5791</v>
      </c>
      <c r="C22" s="2">
        <v>1</v>
      </c>
      <c r="D22" s="1" t="s">
        <v>27</v>
      </c>
      <c r="E22" s="2">
        <v>7</v>
      </c>
      <c r="F22" s="1" t="s">
        <v>3063</v>
      </c>
      <c r="G22" s="1" t="s">
        <v>3064</v>
      </c>
      <c r="H22" s="1" t="s">
        <v>3064</v>
      </c>
      <c r="I22" s="2" t="s">
        <v>29</v>
      </c>
      <c r="J22" s="3">
        <v>763200</v>
      </c>
      <c r="K22" s="3">
        <v>1</v>
      </c>
      <c r="L22" s="3">
        <v>763200</v>
      </c>
      <c r="M22" s="1" t="s">
        <v>2310</v>
      </c>
      <c r="N22" s="1" t="s">
        <v>40</v>
      </c>
      <c r="O22" s="3">
        <v>0</v>
      </c>
      <c r="P22" s="4" t="s">
        <v>5792</v>
      </c>
      <c r="Q22" s="1" t="b">
        <v>0</v>
      </c>
      <c r="R22" s="2">
        <v>1</v>
      </c>
      <c r="S22" s="3">
        <v>763200</v>
      </c>
      <c r="T22" s="2" t="s">
        <v>29</v>
      </c>
      <c r="U22" s="3">
        <v>0</v>
      </c>
      <c r="V22" s="2" t="s">
        <v>29</v>
      </c>
      <c r="W22" s="3">
        <v>0</v>
      </c>
      <c r="X22" s="2" t="s">
        <v>29</v>
      </c>
      <c r="Y22" s="3">
        <v>0</v>
      </c>
      <c r="Z22" s="1" t="s">
        <v>29</v>
      </c>
      <c r="AA22" s="1" t="b">
        <v>0</v>
      </c>
    </row>
    <row r="23" spans="1:27" x14ac:dyDescent="0.25">
      <c r="A23" s="1"/>
      <c r="B23" s="1"/>
      <c r="C23" s="2"/>
      <c r="D23" s="1"/>
      <c r="E23" s="2"/>
      <c r="F23" s="1"/>
      <c r="G23" s="1"/>
      <c r="H23" s="1"/>
      <c r="I23" s="2"/>
      <c r="J23" s="3"/>
      <c r="K23" s="3"/>
      <c r="L23" s="6">
        <f>SUBTOTAL(9,L22)</f>
        <v>763200</v>
      </c>
      <c r="M23" s="1"/>
      <c r="N23" s="1"/>
      <c r="O23" s="3"/>
      <c r="P23" s="4"/>
      <c r="Q23" s="1"/>
      <c r="R23" s="2"/>
      <c r="S23" s="3"/>
      <c r="T23" s="2"/>
      <c r="U23" s="3"/>
      <c r="V23" s="2"/>
      <c r="W23" s="3"/>
      <c r="X23" s="2"/>
      <c r="Y23" s="3"/>
      <c r="Z23" s="1"/>
      <c r="AA23" s="1"/>
    </row>
    <row r="24" spans="1:27" x14ac:dyDescent="0.25">
      <c r="A24" s="5" t="s">
        <v>5793</v>
      </c>
      <c r="B24" s="5"/>
      <c r="C24" s="5"/>
      <c r="D24" s="5"/>
      <c r="E24" s="5"/>
      <c r="F24" s="5"/>
      <c r="G24" s="5"/>
      <c r="H24" s="5"/>
      <c r="I24" s="5"/>
      <c r="J24" s="5"/>
      <c r="K24" s="5"/>
      <c r="L24" s="5"/>
      <c r="M24" s="5"/>
      <c r="N24" s="5"/>
      <c r="O24" s="5"/>
      <c r="P24" s="5"/>
      <c r="Q24" s="5"/>
      <c r="R24" s="5"/>
      <c r="S24" s="5"/>
      <c r="T24" s="5"/>
      <c r="U24" s="5"/>
      <c r="V24" s="5"/>
      <c r="W24" s="5"/>
      <c r="X24" s="5"/>
      <c r="Y24" s="5"/>
      <c r="Z24" s="5"/>
      <c r="AA24" s="5"/>
    </row>
    <row r="25" spans="1:27" x14ac:dyDescent="0.25">
      <c r="A25" s="1" t="b">
        <v>0</v>
      </c>
      <c r="B25" s="1" t="s">
        <v>5794</v>
      </c>
      <c r="C25" s="2">
        <v>1</v>
      </c>
      <c r="D25" s="1" t="s">
        <v>27</v>
      </c>
      <c r="E25" s="2">
        <v>8</v>
      </c>
      <c r="F25" s="1" t="s">
        <v>3065</v>
      </c>
      <c r="G25" s="1" t="s">
        <v>3066</v>
      </c>
      <c r="H25" s="1" t="s">
        <v>3066</v>
      </c>
      <c r="I25" s="2" t="s">
        <v>29</v>
      </c>
      <c r="J25" s="3">
        <v>646600</v>
      </c>
      <c r="K25" s="3">
        <v>1</v>
      </c>
      <c r="L25" s="3">
        <v>646600</v>
      </c>
      <c r="M25" s="1" t="s">
        <v>2310</v>
      </c>
      <c r="N25" s="1" t="s">
        <v>40</v>
      </c>
      <c r="O25" s="3">
        <v>0</v>
      </c>
      <c r="P25" s="4" t="s">
        <v>5795</v>
      </c>
      <c r="Q25" s="1" t="b">
        <v>0</v>
      </c>
      <c r="R25" s="2">
        <v>1</v>
      </c>
      <c r="S25" s="3">
        <v>646600</v>
      </c>
      <c r="T25" s="2" t="s">
        <v>29</v>
      </c>
      <c r="U25" s="3">
        <v>0</v>
      </c>
      <c r="V25" s="2" t="s">
        <v>29</v>
      </c>
      <c r="W25" s="3">
        <v>0</v>
      </c>
      <c r="X25" s="2" t="s">
        <v>29</v>
      </c>
      <c r="Y25" s="3">
        <v>0</v>
      </c>
      <c r="Z25" s="1" t="s">
        <v>29</v>
      </c>
      <c r="AA25" s="1" t="b">
        <v>0</v>
      </c>
    </row>
    <row r="26" spans="1:27" x14ac:dyDescent="0.25">
      <c r="A26" s="1"/>
      <c r="B26" s="1"/>
      <c r="C26" s="2"/>
      <c r="D26" s="1"/>
      <c r="E26" s="2"/>
      <c r="F26" s="1"/>
      <c r="G26" s="1"/>
      <c r="H26" s="1"/>
      <c r="I26" s="2"/>
      <c r="J26" s="3"/>
      <c r="K26" s="3"/>
      <c r="L26" s="6">
        <f>SUBTOTAL(9,L25)</f>
        <v>646600</v>
      </c>
      <c r="M26" s="1"/>
      <c r="N26" s="1"/>
      <c r="O26" s="3"/>
      <c r="P26" s="4"/>
      <c r="Q26" s="1"/>
      <c r="R26" s="2"/>
      <c r="S26" s="3"/>
      <c r="T26" s="2"/>
      <c r="U26" s="3"/>
      <c r="V26" s="2"/>
      <c r="W26" s="3"/>
      <c r="X26" s="2"/>
      <c r="Y26" s="3"/>
      <c r="Z26" s="1"/>
      <c r="AA26" s="1"/>
    </row>
    <row r="27" spans="1:27" x14ac:dyDescent="0.25">
      <c r="A27" s="5" t="s">
        <v>5796</v>
      </c>
      <c r="B27" s="5"/>
      <c r="C27" s="5"/>
      <c r="D27" s="5"/>
      <c r="E27" s="5"/>
      <c r="F27" s="5"/>
      <c r="G27" s="5"/>
      <c r="H27" s="5"/>
      <c r="I27" s="5"/>
      <c r="J27" s="5"/>
      <c r="K27" s="5"/>
      <c r="L27" s="5"/>
      <c r="M27" s="5"/>
      <c r="N27" s="5"/>
      <c r="O27" s="5"/>
      <c r="P27" s="5"/>
      <c r="Q27" s="5"/>
      <c r="R27" s="5"/>
      <c r="S27" s="5"/>
      <c r="T27" s="5"/>
      <c r="U27" s="5"/>
      <c r="V27" s="5"/>
      <c r="W27" s="5"/>
      <c r="X27" s="5"/>
      <c r="Y27" s="5"/>
      <c r="Z27" s="5"/>
      <c r="AA27" s="5"/>
    </row>
    <row r="28" spans="1:27" x14ac:dyDescent="0.25">
      <c r="A28" s="1" t="b">
        <v>0</v>
      </c>
      <c r="B28" s="1" t="s">
        <v>5797</v>
      </c>
      <c r="C28" s="2">
        <v>1</v>
      </c>
      <c r="D28" s="1" t="s">
        <v>27</v>
      </c>
      <c r="E28" s="2">
        <v>9</v>
      </c>
      <c r="F28" s="1" t="s">
        <v>3067</v>
      </c>
      <c r="G28" s="1" t="s">
        <v>3068</v>
      </c>
      <c r="H28" s="1" t="s">
        <v>3068</v>
      </c>
      <c r="I28" s="2" t="s">
        <v>29</v>
      </c>
      <c r="J28" s="3">
        <v>90100</v>
      </c>
      <c r="K28" s="3">
        <v>1</v>
      </c>
      <c r="L28" s="3">
        <v>90100</v>
      </c>
      <c r="M28" s="1" t="s">
        <v>2310</v>
      </c>
      <c r="N28" s="1" t="s">
        <v>40</v>
      </c>
      <c r="O28" s="3">
        <v>0</v>
      </c>
      <c r="P28" s="4" t="s">
        <v>5798</v>
      </c>
      <c r="Q28" s="1" t="b">
        <v>0</v>
      </c>
      <c r="R28" s="2">
        <v>1</v>
      </c>
      <c r="S28" s="3">
        <v>90100</v>
      </c>
      <c r="T28" s="2" t="s">
        <v>29</v>
      </c>
      <c r="U28" s="3">
        <v>0</v>
      </c>
      <c r="V28" s="2" t="s">
        <v>29</v>
      </c>
      <c r="W28" s="3">
        <v>0</v>
      </c>
      <c r="X28" s="2" t="s">
        <v>29</v>
      </c>
      <c r="Y28" s="3">
        <v>0</v>
      </c>
      <c r="Z28" s="1" t="s">
        <v>29</v>
      </c>
      <c r="AA28" s="1" t="b">
        <v>0</v>
      </c>
    </row>
    <row r="29" spans="1:27" x14ac:dyDescent="0.25">
      <c r="A29" s="1"/>
      <c r="B29" s="1"/>
      <c r="C29" s="2"/>
      <c r="D29" s="1"/>
      <c r="E29" s="2"/>
      <c r="F29" s="1"/>
      <c r="G29" s="1"/>
      <c r="H29" s="1"/>
      <c r="I29" s="2"/>
      <c r="J29" s="3"/>
      <c r="K29" s="3"/>
      <c r="L29" s="6">
        <f>SUBTOTAL(9,L28)</f>
        <v>90100</v>
      </c>
      <c r="M29" s="1"/>
      <c r="N29" s="1"/>
      <c r="O29" s="3"/>
      <c r="P29" s="4"/>
      <c r="Q29" s="1"/>
      <c r="R29" s="2"/>
      <c r="S29" s="3"/>
      <c r="T29" s="2"/>
      <c r="U29" s="3"/>
      <c r="V29" s="2"/>
      <c r="W29" s="3"/>
      <c r="X29" s="2"/>
      <c r="Y29" s="3"/>
      <c r="Z29" s="1"/>
      <c r="AA29" s="1"/>
    </row>
    <row r="30" spans="1:27" x14ac:dyDescent="0.25">
      <c r="A30" s="5" t="s">
        <v>5799</v>
      </c>
      <c r="B30" s="5"/>
      <c r="C30" s="5"/>
      <c r="D30" s="5"/>
      <c r="E30" s="5"/>
      <c r="F30" s="5"/>
      <c r="G30" s="5"/>
      <c r="H30" s="5"/>
      <c r="I30" s="5"/>
      <c r="J30" s="5"/>
      <c r="K30" s="5"/>
      <c r="L30" s="5"/>
      <c r="M30" s="5"/>
      <c r="N30" s="5"/>
      <c r="O30" s="5"/>
      <c r="P30" s="5"/>
      <c r="Q30" s="5"/>
      <c r="R30" s="5"/>
      <c r="S30" s="5"/>
      <c r="T30" s="5"/>
      <c r="U30" s="5"/>
      <c r="V30" s="5"/>
      <c r="W30" s="5"/>
      <c r="X30" s="5"/>
      <c r="Y30" s="5"/>
      <c r="Z30" s="5"/>
      <c r="AA30" s="5"/>
    </row>
    <row r="31" spans="1:27" x14ac:dyDescent="0.25">
      <c r="A31" s="1" t="b">
        <v>0</v>
      </c>
      <c r="B31" s="1" t="s">
        <v>5800</v>
      </c>
      <c r="C31" s="2">
        <v>1</v>
      </c>
      <c r="D31" s="1" t="s">
        <v>27</v>
      </c>
      <c r="E31" s="2">
        <v>10</v>
      </c>
      <c r="F31" s="1" t="s">
        <v>3063</v>
      </c>
      <c r="G31" s="1" t="s">
        <v>3069</v>
      </c>
      <c r="H31" s="1" t="s">
        <v>3064</v>
      </c>
      <c r="I31" s="2" t="s">
        <v>29</v>
      </c>
      <c r="J31" s="3">
        <v>744033.06</v>
      </c>
      <c r="K31" s="3">
        <v>1</v>
      </c>
      <c r="L31" s="3">
        <v>744033.06</v>
      </c>
      <c r="M31" s="1" t="s">
        <v>761</v>
      </c>
      <c r="N31" s="1" t="s">
        <v>40</v>
      </c>
      <c r="O31" s="3">
        <v>0</v>
      </c>
      <c r="P31" s="4" t="s">
        <v>5801</v>
      </c>
      <c r="Q31" s="1" t="b">
        <v>0</v>
      </c>
      <c r="R31" s="2">
        <v>1</v>
      </c>
      <c r="S31" s="3">
        <v>744033.06</v>
      </c>
      <c r="T31" s="2" t="s">
        <v>29</v>
      </c>
      <c r="U31" s="3">
        <v>0</v>
      </c>
      <c r="V31" s="2" t="s">
        <v>29</v>
      </c>
      <c r="W31" s="3">
        <v>0</v>
      </c>
      <c r="X31" s="2" t="s">
        <v>29</v>
      </c>
      <c r="Y31" s="3">
        <v>0</v>
      </c>
      <c r="Z31" s="1" t="s">
        <v>29</v>
      </c>
      <c r="AA31" s="1" t="b">
        <v>0</v>
      </c>
    </row>
    <row r="32" spans="1:27" x14ac:dyDescent="0.25">
      <c r="A32" s="1"/>
      <c r="B32" s="1"/>
      <c r="C32" s="2"/>
      <c r="D32" s="1"/>
      <c r="E32" s="2"/>
      <c r="F32" s="1"/>
      <c r="G32" s="1"/>
      <c r="H32" s="1"/>
      <c r="I32" s="2"/>
      <c r="J32" s="3"/>
      <c r="K32" s="3"/>
      <c r="L32" s="6">
        <f>SUBTOTAL(9,L31)</f>
        <v>744033.06</v>
      </c>
      <c r="M32" s="1"/>
      <c r="N32" s="1"/>
      <c r="O32" s="3"/>
      <c r="P32" s="4"/>
      <c r="Q32" s="1"/>
      <c r="R32" s="2"/>
      <c r="S32" s="3"/>
      <c r="T32" s="2"/>
      <c r="U32" s="3"/>
      <c r="V32" s="2"/>
      <c r="W32" s="3"/>
      <c r="X32" s="2"/>
      <c r="Y32" s="3"/>
      <c r="Z32" s="1"/>
      <c r="AA32" s="1"/>
    </row>
    <row r="33" spans="1:27" x14ac:dyDescent="0.25">
      <c r="A33" s="5" t="s">
        <v>5802</v>
      </c>
      <c r="B33" s="5"/>
      <c r="C33" s="5"/>
      <c r="D33" s="5"/>
      <c r="E33" s="5"/>
      <c r="F33" s="5"/>
      <c r="G33" s="5"/>
      <c r="H33" s="5"/>
      <c r="I33" s="5"/>
      <c r="J33" s="5"/>
      <c r="K33" s="5"/>
      <c r="L33" s="5"/>
      <c r="M33" s="5"/>
      <c r="N33" s="5"/>
      <c r="O33" s="5"/>
      <c r="P33" s="5"/>
      <c r="Q33" s="5"/>
      <c r="R33" s="5"/>
      <c r="S33" s="5"/>
      <c r="T33" s="5"/>
      <c r="U33" s="5"/>
      <c r="V33" s="5"/>
      <c r="W33" s="5"/>
      <c r="X33" s="5"/>
      <c r="Y33" s="5"/>
      <c r="Z33" s="5"/>
      <c r="AA33" s="5"/>
    </row>
    <row r="34" spans="1:27" x14ac:dyDescent="0.25">
      <c r="A34" s="1" t="b">
        <v>0</v>
      </c>
      <c r="B34" s="1" t="s">
        <v>5803</v>
      </c>
      <c r="C34" s="2">
        <v>1</v>
      </c>
      <c r="D34" s="1" t="s">
        <v>27</v>
      </c>
      <c r="E34" s="2">
        <v>11</v>
      </c>
      <c r="F34" s="1" t="s">
        <v>3065</v>
      </c>
      <c r="G34" s="1" t="s">
        <v>3066</v>
      </c>
      <c r="H34" s="1" t="s">
        <v>3066</v>
      </c>
      <c r="I34" s="2" t="s">
        <v>29</v>
      </c>
      <c r="J34" s="3">
        <v>1378000</v>
      </c>
      <c r="K34" s="3">
        <v>1</v>
      </c>
      <c r="L34" s="3">
        <v>1378000</v>
      </c>
      <c r="M34" s="1" t="s">
        <v>761</v>
      </c>
      <c r="N34" s="1" t="s">
        <v>40</v>
      </c>
      <c r="O34" s="3">
        <v>0</v>
      </c>
      <c r="P34" s="4" t="s">
        <v>5804</v>
      </c>
      <c r="Q34" s="1" t="b">
        <v>0</v>
      </c>
      <c r="R34" s="2">
        <v>1</v>
      </c>
      <c r="S34" s="3">
        <v>1378000</v>
      </c>
      <c r="T34" s="2" t="s">
        <v>29</v>
      </c>
      <c r="U34" s="3">
        <v>0</v>
      </c>
      <c r="V34" s="2" t="s">
        <v>29</v>
      </c>
      <c r="W34" s="3">
        <v>0</v>
      </c>
      <c r="X34" s="2" t="s">
        <v>29</v>
      </c>
      <c r="Y34" s="3">
        <v>0</v>
      </c>
      <c r="Z34" s="1" t="s">
        <v>29</v>
      </c>
      <c r="AA34" s="1" t="b">
        <v>0</v>
      </c>
    </row>
    <row r="35" spans="1:27" x14ac:dyDescent="0.25">
      <c r="A35" s="1"/>
      <c r="B35" s="1"/>
      <c r="C35" s="2"/>
      <c r="D35" s="1"/>
      <c r="E35" s="2"/>
      <c r="F35" s="1"/>
      <c r="G35" s="1"/>
      <c r="H35" s="1"/>
      <c r="I35" s="2"/>
      <c r="J35" s="3"/>
      <c r="K35" s="3"/>
      <c r="L35" s="6">
        <f>SUBTOTAL(9,L34)</f>
        <v>1378000</v>
      </c>
      <c r="M35" s="1"/>
      <c r="N35" s="1"/>
      <c r="O35" s="3"/>
      <c r="P35" s="4"/>
      <c r="Q35" s="1"/>
      <c r="R35" s="2"/>
      <c r="S35" s="3"/>
      <c r="T35" s="2"/>
      <c r="U35" s="3"/>
      <c r="V35" s="2"/>
      <c r="W35" s="3"/>
      <c r="X35" s="2"/>
      <c r="Y35" s="3"/>
      <c r="Z35" s="1"/>
      <c r="AA35" s="1"/>
    </row>
    <row r="36" spans="1:27" x14ac:dyDescent="0.25">
      <c r="A36" s="5" t="s">
        <v>5805</v>
      </c>
      <c r="B36" s="5"/>
      <c r="C36" s="5"/>
      <c r="D36" s="5"/>
      <c r="E36" s="5"/>
      <c r="F36" s="5"/>
      <c r="G36" s="5"/>
      <c r="H36" s="5"/>
      <c r="I36" s="5"/>
      <c r="J36" s="5"/>
      <c r="K36" s="5"/>
      <c r="L36" s="5"/>
      <c r="M36" s="5"/>
      <c r="N36" s="5"/>
      <c r="O36" s="5"/>
      <c r="P36" s="5"/>
      <c r="Q36" s="5"/>
      <c r="R36" s="5"/>
      <c r="S36" s="5"/>
      <c r="T36" s="5"/>
      <c r="U36" s="5"/>
      <c r="V36" s="5"/>
      <c r="W36" s="5"/>
      <c r="X36" s="5"/>
      <c r="Y36" s="5"/>
      <c r="Z36" s="5"/>
      <c r="AA36" s="5"/>
    </row>
    <row r="37" spans="1:27" x14ac:dyDescent="0.25">
      <c r="A37" s="1" t="b">
        <v>0</v>
      </c>
      <c r="B37" s="1" t="s">
        <v>5806</v>
      </c>
      <c r="C37" s="2">
        <v>1</v>
      </c>
      <c r="D37" s="1" t="s">
        <v>27</v>
      </c>
      <c r="E37" s="2">
        <v>12</v>
      </c>
      <c r="F37" s="1" t="s">
        <v>3067</v>
      </c>
      <c r="G37" s="1" t="s">
        <v>3070</v>
      </c>
      <c r="H37" s="1" t="s">
        <v>3070</v>
      </c>
      <c r="I37" s="2" t="s">
        <v>29</v>
      </c>
      <c r="J37" s="3">
        <v>90100</v>
      </c>
      <c r="K37" s="3">
        <v>1</v>
      </c>
      <c r="L37" s="3">
        <v>90100</v>
      </c>
      <c r="M37" s="1" t="s">
        <v>761</v>
      </c>
      <c r="N37" s="1" t="s">
        <v>40</v>
      </c>
      <c r="O37" s="3">
        <v>0</v>
      </c>
      <c r="P37" s="4" t="s">
        <v>5807</v>
      </c>
      <c r="Q37" s="1" t="b">
        <v>0</v>
      </c>
      <c r="R37" s="2">
        <v>1</v>
      </c>
      <c r="S37" s="3">
        <v>90100</v>
      </c>
      <c r="T37" s="2" t="s">
        <v>29</v>
      </c>
      <c r="U37" s="3">
        <v>0</v>
      </c>
      <c r="V37" s="2" t="s">
        <v>29</v>
      </c>
      <c r="W37" s="3">
        <v>0</v>
      </c>
      <c r="X37" s="2" t="s">
        <v>29</v>
      </c>
      <c r="Y37" s="3">
        <v>0</v>
      </c>
      <c r="Z37" s="1" t="s">
        <v>29</v>
      </c>
      <c r="AA37" s="1" t="b">
        <v>0</v>
      </c>
    </row>
    <row r="38" spans="1:27" x14ac:dyDescent="0.25">
      <c r="A38" s="1"/>
      <c r="B38" s="1"/>
      <c r="C38" s="2"/>
      <c r="D38" s="1"/>
      <c r="E38" s="2"/>
      <c r="F38" s="1"/>
      <c r="G38" s="1"/>
      <c r="H38" s="1"/>
      <c r="I38" s="2"/>
      <c r="J38" s="3"/>
      <c r="K38" s="3"/>
      <c r="L38" s="6">
        <f>SUBTOTAL(9,L37)</f>
        <v>90100</v>
      </c>
      <c r="M38" s="1"/>
      <c r="N38" s="1"/>
      <c r="O38" s="3"/>
      <c r="P38" s="4"/>
      <c r="Q38" s="1"/>
      <c r="R38" s="2"/>
      <c r="S38" s="3"/>
      <c r="T38" s="2"/>
      <c r="U38" s="3"/>
      <c r="V38" s="2"/>
      <c r="W38" s="3"/>
      <c r="X38" s="2"/>
      <c r="Y38" s="3"/>
      <c r="Z38" s="1"/>
      <c r="AA38" s="1"/>
    </row>
    <row r="39" spans="1:27" x14ac:dyDescent="0.25">
      <c r="A39" s="5" t="s">
        <v>5808</v>
      </c>
      <c r="B39" s="5"/>
      <c r="C39" s="5"/>
      <c r="D39" s="5"/>
      <c r="E39" s="5"/>
      <c r="F39" s="5"/>
      <c r="G39" s="5"/>
      <c r="H39" s="5"/>
      <c r="I39" s="5"/>
      <c r="J39" s="5"/>
      <c r="K39" s="5"/>
      <c r="L39" s="5"/>
      <c r="M39" s="5"/>
      <c r="N39" s="5"/>
      <c r="O39" s="5"/>
      <c r="P39" s="5"/>
      <c r="Q39" s="5"/>
      <c r="R39" s="5"/>
      <c r="S39" s="5"/>
      <c r="T39" s="5"/>
      <c r="U39" s="5"/>
      <c r="V39" s="5"/>
      <c r="W39" s="5"/>
      <c r="X39" s="5"/>
      <c r="Y39" s="5"/>
      <c r="Z39" s="5"/>
      <c r="AA39" s="5"/>
    </row>
    <row r="40" spans="1:27" x14ac:dyDescent="0.25">
      <c r="A40" s="1" t="b">
        <v>0</v>
      </c>
      <c r="B40" s="1" t="s">
        <v>5809</v>
      </c>
      <c r="C40" s="2">
        <v>1</v>
      </c>
      <c r="D40" s="1" t="s">
        <v>27</v>
      </c>
      <c r="E40" s="2">
        <v>13</v>
      </c>
      <c r="F40" s="1" t="s">
        <v>3063</v>
      </c>
      <c r="G40" s="1" t="s">
        <v>3064</v>
      </c>
      <c r="H40" s="1" t="s">
        <v>3064</v>
      </c>
      <c r="I40" s="2" t="s">
        <v>29</v>
      </c>
      <c r="J40" s="3">
        <v>233200</v>
      </c>
      <c r="K40" s="3">
        <v>1</v>
      </c>
      <c r="L40" s="3">
        <v>233200</v>
      </c>
      <c r="M40" s="1" t="s">
        <v>1051</v>
      </c>
      <c r="N40" s="1" t="s">
        <v>40</v>
      </c>
      <c r="O40" s="3">
        <v>0</v>
      </c>
      <c r="P40" s="4" t="s">
        <v>5810</v>
      </c>
      <c r="Q40" s="1" t="b">
        <v>0</v>
      </c>
      <c r="R40" s="2">
        <v>1</v>
      </c>
      <c r="S40" s="3">
        <v>233200</v>
      </c>
      <c r="T40" s="2" t="s">
        <v>29</v>
      </c>
      <c r="U40" s="3">
        <v>0</v>
      </c>
      <c r="V40" s="2" t="s">
        <v>29</v>
      </c>
      <c r="W40" s="3">
        <v>0</v>
      </c>
      <c r="X40" s="2" t="s">
        <v>29</v>
      </c>
      <c r="Y40" s="3">
        <v>0</v>
      </c>
      <c r="Z40" s="1" t="s">
        <v>29</v>
      </c>
      <c r="AA40" s="1" t="b">
        <v>0</v>
      </c>
    </row>
    <row r="41" spans="1:27" x14ac:dyDescent="0.25">
      <c r="A41" s="1"/>
      <c r="B41" s="1"/>
      <c r="C41" s="2"/>
      <c r="D41" s="1"/>
      <c r="E41" s="2"/>
      <c r="F41" s="1"/>
      <c r="G41" s="1"/>
      <c r="H41" s="1"/>
      <c r="I41" s="2"/>
      <c r="J41" s="3"/>
      <c r="K41" s="3"/>
      <c r="L41" s="6">
        <f>SUBTOTAL(9,L40)</f>
        <v>233200</v>
      </c>
      <c r="M41" s="1"/>
      <c r="N41" s="1"/>
      <c r="O41" s="3"/>
      <c r="P41" s="4"/>
      <c r="Q41" s="1"/>
      <c r="R41" s="2"/>
      <c r="S41" s="3"/>
      <c r="T41" s="2"/>
      <c r="U41" s="3"/>
      <c r="V41" s="2"/>
      <c r="W41" s="3"/>
      <c r="X41" s="2"/>
      <c r="Y41" s="3"/>
      <c r="Z41" s="1"/>
      <c r="AA41" s="1"/>
    </row>
    <row r="42" spans="1:27" x14ac:dyDescent="0.25">
      <c r="A42" s="5" t="s">
        <v>5811</v>
      </c>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x14ac:dyDescent="0.25">
      <c r="A43" s="1" t="b">
        <v>0</v>
      </c>
      <c r="B43" s="1" t="s">
        <v>5812</v>
      </c>
      <c r="C43" s="2">
        <v>1</v>
      </c>
      <c r="D43" s="1" t="s">
        <v>27</v>
      </c>
      <c r="E43" s="2">
        <v>14</v>
      </c>
      <c r="F43" s="1" t="s">
        <v>3065</v>
      </c>
      <c r="G43" s="1" t="s">
        <v>3066</v>
      </c>
      <c r="H43" s="1" t="s">
        <v>3066</v>
      </c>
      <c r="I43" s="2" t="s">
        <v>29</v>
      </c>
      <c r="J43" s="3">
        <v>233200</v>
      </c>
      <c r="K43" s="3">
        <v>1</v>
      </c>
      <c r="L43" s="3">
        <v>233200</v>
      </c>
      <c r="M43" s="1" t="s">
        <v>1051</v>
      </c>
      <c r="N43" s="1" t="s">
        <v>40</v>
      </c>
      <c r="O43" s="3">
        <v>0</v>
      </c>
      <c r="P43" s="4" t="s">
        <v>5813</v>
      </c>
      <c r="Q43" s="1" t="b">
        <v>0</v>
      </c>
      <c r="R43" s="2">
        <v>1</v>
      </c>
      <c r="S43" s="3">
        <v>233200</v>
      </c>
      <c r="T43" s="2" t="s">
        <v>29</v>
      </c>
      <c r="U43" s="3">
        <v>0</v>
      </c>
      <c r="V43" s="2" t="s">
        <v>29</v>
      </c>
      <c r="W43" s="3">
        <v>0</v>
      </c>
      <c r="X43" s="2" t="s">
        <v>29</v>
      </c>
      <c r="Y43" s="3">
        <v>0</v>
      </c>
      <c r="Z43" s="1" t="s">
        <v>29</v>
      </c>
      <c r="AA43" s="1" t="b">
        <v>0</v>
      </c>
    </row>
    <row r="44" spans="1:27" x14ac:dyDescent="0.25">
      <c r="A44" s="1"/>
      <c r="B44" s="1"/>
      <c r="C44" s="2"/>
      <c r="D44" s="1"/>
      <c r="E44" s="2"/>
      <c r="F44" s="1"/>
      <c r="G44" s="1"/>
      <c r="H44" s="1"/>
      <c r="I44" s="2"/>
      <c r="J44" s="3"/>
      <c r="K44" s="3"/>
      <c r="L44" s="6">
        <f>SUBTOTAL(9,L43)</f>
        <v>233200</v>
      </c>
      <c r="M44" s="1"/>
      <c r="N44" s="1"/>
      <c r="O44" s="3"/>
      <c r="P44" s="4"/>
      <c r="Q44" s="1"/>
      <c r="R44" s="2"/>
      <c r="S44" s="3"/>
      <c r="T44" s="2"/>
      <c r="U44" s="3"/>
      <c r="V44" s="2"/>
      <c r="W44" s="3"/>
      <c r="X44" s="2"/>
      <c r="Y44" s="3"/>
      <c r="Z44" s="1"/>
      <c r="AA44" s="1"/>
    </row>
    <row r="45" spans="1:27" x14ac:dyDescent="0.25">
      <c r="A45" s="5" t="s">
        <v>5814</v>
      </c>
      <c r="B45" s="5"/>
      <c r="C45" s="5"/>
      <c r="D45" s="5"/>
      <c r="E45" s="5"/>
      <c r="F45" s="5"/>
      <c r="G45" s="5"/>
      <c r="H45" s="5"/>
      <c r="I45" s="5"/>
      <c r="J45" s="5"/>
      <c r="K45" s="5"/>
      <c r="L45" s="5"/>
      <c r="M45" s="5"/>
      <c r="N45" s="5"/>
      <c r="O45" s="5"/>
      <c r="P45" s="5"/>
      <c r="Q45" s="5"/>
      <c r="R45" s="5"/>
      <c r="S45" s="5"/>
      <c r="T45" s="5"/>
      <c r="U45" s="5"/>
      <c r="V45" s="5"/>
      <c r="W45" s="5"/>
      <c r="X45" s="5"/>
      <c r="Y45" s="5"/>
      <c r="Z45" s="5"/>
      <c r="AA45" s="5"/>
    </row>
    <row r="46" spans="1:27" x14ac:dyDescent="0.25">
      <c r="A46" s="1" t="b">
        <v>0</v>
      </c>
      <c r="B46" s="1" t="s">
        <v>5815</v>
      </c>
      <c r="C46" s="2">
        <v>1</v>
      </c>
      <c r="D46" s="1" t="s">
        <v>27</v>
      </c>
      <c r="E46" s="2">
        <v>15</v>
      </c>
      <c r="F46" s="1" t="s">
        <v>3067</v>
      </c>
      <c r="G46" s="1" t="s">
        <v>3068</v>
      </c>
      <c r="H46" s="1" t="s">
        <v>3068</v>
      </c>
      <c r="I46" s="2" t="s">
        <v>29</v>
      </c>
      <c r="J46" s="3">
        <v>42400</v>
      </c>
      <c r="K46" s="3">
        <v>1</v>
      </c>
      <c r="L46" s="3">
        <v>42400</v>
      </c>
      <c r="M46" s="1" t="s">
        <v>1051</v>
      </c>
      <c r="N46" s="1" t="s">
        <v>40</v>
      </c>
      <c r="O46" s="3">
        <v>0</v>
      </c>
      <c r="P46" s="4" t="s">
        <v>5816</v>
      </c>
      <c r="Q46" s="1" t="b">
        <v>0</v>
      </c>
      <c r="R46" s="2">
        <v>1</v>
      </c>
      <c r="S46" s="3">
        <v>42400</v>
      </c>
      <c r="T46" s="2" t="s">
        <v>29</v>
      </c>
      <c r="U46" s="3">
        <v>0</v>
      </c>
      <c r="V46" s="2" t="s">
        <v>29</v>
      </c>
      <c r="W46" s="3">
        <v>0</v>
      </c>
      <c r="X46" s="2" t="s">
        <v>29</v>
      </c>
      <c r="Y46" s="3">
        <v>0</v>
      </c>
      <c r="Z46" s="1" t="s">
        <v>29</v>
      </c>
      <c r="AA46" s="1" t="b">
        <v>0</v>
      </c>
    </row>
    <row r="47" spans="1:27" x14ac:dyDescent="0.25">
      <c r="A47" s="1"/>
      <c r="B47" s="1"/>
      <c r="C47" s="2"/>
      <c r="D47" s="1"/>
      <c r="E47" s="2"/>
      <c r="F47" s="1"/>
      <c r="G47" s="1"/>
      <c r="H47" s="1"/>
      <c r="I47" s="2"/>
      <c r="J47" s="3"/>
      <c r="K47" s="3"/>
      <c r="L47" s="6">
        <f>SUBTOTAL(9,L46)</f>
        <v>42400</v>
      </c>
      <c r="M47" s="1"/>
      <c r="N47" s="1"/>
      <c r="O47" s="3"/>
      <c r="P47" s="4"/>
      <c r="Q47" s="1"/>
      <c r="R47" s="2"/>
      <c r="S47" s="3"/>
      <c r="T47" s="2"/>
      <c r="U47" s="3"/>
      <c r="V47" s="2"/>
      <c r="W47" s="3"/>
      <c r="X47" s="2"/>
      <c r="Y47" s="3"/>
      <c r="Z47" s="1"/>
      <c r="AA47" s="1"/>
    </row>
    <row r="48" spans="1:27" x14ac:dyDescent="0.25">
      <c r="A48" s="5" t="s">
        <v>5817</v>
      </c>
      <c r="B48" s="5"/>
      <c r="C48" s="5"/>
      <c r="D48" s="5"/>
      <c r="E48" s="5"/>
      <c r="F48" s="5"/>
      <c r="G48" s="5"/>
      <c r="H48" s="5"/>
      <c r="I48" s="5"/>
      <c r="J48" s="5"/>
      <c r="K48" s="5"/>
      <c r="L48" s="5"/>
      <c r="M48" s="5"/>
      <c r="N48" s="5"/>
      <c r="O48" s="5"/>
      <c r="P48" s="5"/>
      <c r="Q48" s="5"/>
      <c r="R48" s="5"/>
      <c r="S48" s="5"/>
      <c r="T48" s="5"/>
      <c r="U48" s="5"/>
      <c r="V48" s="5"/>
      <c r="W48" s="5"/>
      <c r="X48" s="5"/>
      <c r="Y48" s="5"/>
      <c r="Z48" s="5"/>
      <c r="AA48" s="5"/>
    </row>
    <row r="49" spans="1:27" x14ac:dyDescent="0.25">
      <c r="A49" s="1" t="b">
        <v>0</v>
      </c>
      <c r="B49" s="1" t="s">
        <v>5818</v>
      </c>
      <c r="C49" s="2">
        <v>1</v>
      </c>
      <c r="D49" s="1" t="s">
        <v>27</v>
      </c>
      <c r="E49" s="2">
        <v>16</v>
      </c>
      <c r="F49" s="1" t="s">
        <v>3065</v>
      </c>
      <c r="G49" s="1" t="s">
        <v>3066</v>
      </c>
      <c r="H49" s="1" t="s">
        <v>3066</v>
      </c>
      <c r="I49" s="2" t="s">
        <v>29</v>
      </c>
      <c r="J49" s="3">
        <v>689000</v>
      </c>
      <c r="K49" s="3">
        <v>1</v>
      </c>
      <c r="L49" s="3">
        <v>689000</v>
      </c>
      <c r="M49" s="1" t="s">
        <v>991</v>
      </c>
      <c r="N49" s="1" t="s">
        <v>40</v>
      </c>
      <c r="O49" s="3">
        <v>0</v>
      </c>
      <c r="P49" s="4" t="s">
        <v>5819</v>
      </c>
      <c r="Q49" s="1" t="b">
        <v>0</v>
      </c>
      <c r="R49" s="2">
        <v>1</v>
      </c>
      <c r="S49" s="3">
        <v>689000</v>
      </c>
      <c r="T49" s="2" t="s">
        <v>29</v>
      </c>
      <c r="U49" s="3">
        <v>0</v>
      </c>
      <c r="V49" s="2" t="s">
        <v>29</v>
      </c>
      <c r="W49" s="3">
        <v>0</v>
      </c>
      <c r="X49" s="2" t="s">
        <v>29</v>
      </c>
      <c r="Y49" s="3">
        <v>0</v>
      </c>
      <c r="Z49" s="1" t="s">
        <v>29</v>
      </c>
      <c r="AA49" s="1" t="b">
        <v>0</v>
      </c>
    </row>
    <row r="50" spans="1:27" x14ac:dyDescent="0.25">
      <c r="A50" s="1"/>
      <c r="B50" s="1"/>
      <c r="C50" s="2"/>
      <c r="D50" s="1"/>
      <c r="E50" s="2"/>
      <c r="F50" s="1"/>
      <c r="G50" s="1"/>
      <c r="H50" s="1"/>
      <c r="I50" s="2"/>
      <c r="J50" s="3"/>
      <c r="K50" s="3"/>
      <c r="L50" s="6">
        <f>SUBTOTAL(9,L49)</f>
        <v>689000</v>
      </c>
      <c r="M50" s="1"/>
      <c r="N50" s="1"/>
      <c r="O50" s="3"/>
      <c r="P50" s="4"/>
      <c r="Q50" s="1"/>
      <c r="R50" s="2"/>
      <c r="S50" s="3"/>
      <c r="T50" s="2"/>
      <c r="U50" s="3"/>
      <c r="V50" s="2"/>
      <c r="W50" s="3"/>
      <c r="X50" s="2"/>
      <c r="Y50" s="3"/>
      <c r="Z50" s="1"/>
      <c r="AA50" s="1"/>
    </row>
    <row r="51" spans="1:27" x14ac:dyDescent="0.25">
      <c r="A51" s="5" t="s">
        <v>5820</v>
      </c>
      <c r="B51" s="5"/>
      <c r="C51" s="5"/>
      <c r="D51" s="5"/>
      <c r="E51" s="5"/>
      <c r="F51" s="5"/>
      <c r="G51" s="5"/>
      <c r="H51" s="5"/>
      <c r="I51" s="5"/>
      <c r="J51" s="5"/>
      <c r="K51" s="5"/>
      <c r="L51" s="5"/>
      <c r="M51" s="5"/>
      <c r="N51" s="5"/>
      <c r="O51" s="5"/>
      <c r="P51" s="5"/>
      <c r="Q51" s="5"/>
      <c r="R51" s="5"/>
      <c r="S51" s="5"/>
      <c r="T51" s="5"/>
      <c r="U51" s="5"/>
      <c r="V51" s="5"/>
      <c r="W51" s="5"/>
      <c r="X51" s="5"/>
      <c r="Y51" s="5"/>
      <c r="Z51" s="5"/>
      <c r="AA51" s="5"/>
    </row>
    <row r="52" spans="1:27" x14ac:dyDescent="0.25">
      <c r="A52" s="1" t="b">
        <v>0</v>
      </c>
      <c r="B52" s="1" t="s">
        <v>5821</v>
      </c>
      <c r="C52" s="2">
        <v>1</v>
      </c>
      <c r="D52" s="1" t="s">
        <v>27</v>
      </c>
      <c r="E52" s="2">
        <v>17</v>
      </c>
      <c r="F52" s="1" t="s">
        <v>3067</v>
      </c>
      <c r="G52" s="1" t="s">
        <v>3068</v>
      </c>
      <c r="H52" s="1" t="s">
        <v>3068</v>
      </c>
      <c r="I52" s="2" t="s">
        <v>29</v>
      </c>
      <c r="J52" s="3">
        <v>42400</v>
      </c>
      <c r="K52" s="3">
        <v>1</v>
      </c>
      <c r="L52" s="3">
        <v>42400</v>
      </c>
      <c r="M52" s="1" t="s">
        <v>991</v>
      </c>
      <c r="N52" s="1" t="s">
        <v>40</v>
      </c>
      <c r="O52" s="3">
        <v>0</v>
      </c>
      <c r="P52" s="4" t="s">
        <v>5822</v>
      </c>
      <c r="Q52" s="1" t="b">
        <v>0</v>
      </c>
      <c r="R52" s="2">
        <v>1</v>
      </c>
      <c r="S52" s="3">
        <v>42400</v>
      </c>
      <c r="T52" s="2" t="s">
        <v>29</v>
      </c>
      <c r="U52" s="3">
        <v>0</v>
      </c>
      <c r="V52" s="2" t="s">
        <v>29</v>
      </c>
      <c r="W52" s="3">
        <v>0</v>
      </c>
      <c r="X52" s="2" t="s">
        <v>29</v>
      </c>
      <c r="Y52" s="3">
        <v>0</v>
      </c>
      <c r="Z52" s="1" t="s">
        <v>29</v>
      </c>
      <c r="AA52" s="1" t="b">
        <v>0</v>
      </c>
    </row>
    <row r="53" spans="1:27" x14ac:dyDescent="0.25">
      <c r="A53" s="1"/>
      <c r="B53" s="1"/>
      <c r="C53" s="2"/>
      <c r="D53" s="1"/>
      <c r="E53" s="2"/>
      <c r="F53" s="1"/>
      <c r="G53" s="1"/>
      <c r="H53" s="1"/>
      <c r="I53" s="2"/>
      <c r="J53" s="3"/>
      <c r="K53" s="3"/>
      <c r="L53" s="6">
        <f>SUBTOTAL(9,L52)</f>
        <v>42400</v>
      </c>
      <c r="M53" s="1"/>
      <c r="N53" s="1"/>
      <c r="O53" s="3"/>
      <c r="P53" s="4"/>
      <c r="Q53" s="1"/>
      <c r="R53" s="2"/>
      <c r="S53" s="3"/>
      <c r="T53" s="2"/>
      <c r="U53" s="3"/>
      <c r="V53" s="2"/>
      <c r="W53" s="3"/>
      <c r="X53" s="2"/>
      <c r="Y53" s="3"/>
      <c r="Z53" s="1"/>
      <c r="AA53" s="1"/>
    </row>
    <row r="54" spans="1:27" x14ac:dyDescent="0.25">
      <c r="A54" s="1"/>
      <c r="B54" s="1"/>
      <c r="C54" s="2"/>
      <c r="D54" s="1"/>
      <c r="E54" s="2"/>
      <c r="F54" s="1"/>
      <c r="G54" s="1"/>
      <c r="H54" s="1"/>
      <c r="I54" s="2"/>
      <c r="J54" s="3"/>
      <c r="K54" s="3"/>
      <c r="L54" s="6">
        <f>SUBTOTAL(9,L4,L7,L10,L13,L16,L19,L22,L25,L28,L31,L34,L37,L40,L43,L46,L49,L52)</f>
        <v>10612633.060000001</v>
      </c>
      <c r="M54" s="1"/>
      <c r="N54" s="1"/>
      <c r="O54" s="3"/>
      <c r="P54" s="4"/>
      <c r="Q54" s="1"/>
      <c r="R54" s="2"/>
      <c r="S54" s="3"/>
      <c r="T54" s="2"/>
      <c r="U54" s="3"/>
      <c r="V54" s="2"/>
      <c r="W54" s="3"/>
      <c r="X54" s="2"/>
      <c r="Y54" s="3"/>
      <c r="Z54" s="1"/>
      <c r="AA54" s="1"/>
    </row>
    <row r="55" spans="1:27" x14ac:dyDescent="0.25">
      <c r="A55" s="1"/>
      <c r="B55" s="1"/>
      <c r="C55" s="2"/>
      <c r="D55" s="1"/>
      <c r="E55" s="2"/>
      <c r="F55" s="1"/>
      <c r="G55" s="1"/>
      <c r="H55" s="1"/>
      <c r="I55" s="2"/>
      <c r="J55" s="3"/>
      <c r="K55" s="3"/>
      <c r="L55" s="6">
        <f>SUBTOTAL(9,L4:L54)</f>
        <v>10612633.060000001</v>
      </c>
      <c r="M55" s="1"/>
      <c r="N55" s="1"/>
      <c r="O55" s="3"/>
      <c r="P55" s="4"/>
      <c r="Q55" s="1"/>
      <c r="R55" s="2"/>
      <c r="S55" s="3"/>
      <c r="T55" s="2"/>
      <c r="U55" s="3"/>
      <c r="V55" s="2"/>
      <c r="W55" s="3"/>
      <c r="X55" s="2"/>
      <c r="Y55" s="3"/>
      <c r="Z55" s="1"/>
      <c r="AA55"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workbookViewId="0">
      <selection sqref="A1:AA48"/>
    </sheetView>
  </sheetViews>
  <sheetFormatPr defaultRowHeight="15" x14ac:dyDescent="0.25"/>
  <sheetData>
    <row r="1" spans="1:27"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746</v>
      </c>
      <c r="T1" s="1" t="s">
        <v>19</v>
      </c>
      <c r="U1" s="1" t="s">
        <v>20</v>
      </c>
      <c r="V1" s="1" t="s">
        <v>21</v>
      </c>
      <c r="W1" s="1" t="s">
        <v>22</v>
      </c>
      <c r="X1" s="1" t="s">
        <v>23</v>
      </c>
      <c r="Y1" s="1" t="s">
        <v>24</v>
      </c>
      <c r="Z1" s="1" t="s">
        <v>25</v>
      </c>
      <c r="AA1" s="1" t="s">
        <v>26</v>
      </c>
    </row>
    <row r="2" spans="1:27" x14ac:dyDescent="0.25">
      <c r="A2" s="5" t="s">
        <v>5823</v>
      </c>
      <c r="B2" s="5"/>
      <c r="C2" s="5"/>
      <c r="D2" s="5"/>
      <c r="E2" s="5"/>
      <c r="F2" s="5"/>
      <c r="G2" s="5"/>
      <c r="H2" s="5"/>
      <c r="I2" s="5"/>
      <c r="J2" s="5"/>
      <c r="K2" s="5"/>
      <c r="L2" s="5"/>
      <c r="M2" s="5"/>
      <c r="N2" s="5"/>
      <c r="O2" s="5"/>
      <c r="P2" s="5"/>
      <c r="Q2" s="5"/>
      <c r="R2" s="5"/>
      <c r="S2" s="5"/>
      <c r="T2" s="5"/>
      <c r="U2" s="5"/>
      <c r="V2" s="5"/>
      <c r="W2" s="5"/>
      <c r="X2" s="5"/>
      <c r="Y2" s="5"/>
      <c r="Z2" s="5"/>
      <c r="AA2" s="5"/>
    </row>
    <row r="3" spans="1:27" x14ac:dyDescent="0.25">
      <c r="A3" s="5" t="s">
        <v>5824</v>
      </c>
      <c r="B3" s="5"/>
      <c r="C3" s="5"/>
      <c r="D3" s="5"/>
      <c r="E3" s="5"/>
      <c r="F3" s="5"/>
      <c r="G3" s="5"/>
      <c r="H3" s="5"/>
      <c r="I3" s="5"/>
      <c r="J3" s="5"/>
      <c r="K3" s="5"/>
      <c r="L3" s="5"/>
      <c r="M3" s="5"/>
      <c r="N3" s="5"/>
      <c r="O3" s="5"/>
      <c r="P3" s="5"/>
      <c r="Q3" s="5"/>
      <c r="R3" s="5"/>
      <c r="S3" s="5"/>
      <c r="T3" s="5"/>
      <c r="U3" s="5"/>
      <c r="V3" s="5"/>
      <c r="W3" s="5"/>
      <c r="X3" s="5"/>
      <c r="Y3" s="5"/>
      <c r="Z3" s="5"/>
      <c r="AA3" s="5"/>
    </row>
    <row r="4" spans="1:27" x14ac:dyDescent="0.25">
      <c r="A4" s="1" t="b">
        <v>0</v>
      </c>
      <c r="B4" s="1" t="s">
        <v>5825</v>
      </c>
      <c r="C4" s="2">
        <v>1</v>
      </c>
      <c r="D4" s="1" t="s">
        <v>776</v>
      </c>
      <c r="E4" s="2">
        <v>12</v>
      </c>
      <c r="F4" s="1" t="s">
        <v>29</v>
      </c>
      <c r="G4" s="1" t="s">
        <v>3071</v>
      </c>
      <c r="H4" s="1" t="s">
        <v>29</v>
      </c>
      <c r="I4" s="2" t="s">
        <v>29</v>
      </c>
      <c r="J4" s="3">
        <v>2500</v>
      </c>
      <c r="K4" s="3">
        <v>15</v>
      </c>
      <c r="L4" s="3">
        <v>37500</v>
      </c>
      <c r="M4" s="1" t="s">
        <v>29</v>
      </c>
      <c r="N4" s="1" t="s">
        <v>40</v>
      </c>
      <c r="O4" s="3">
        <v>0</v>
      </c>
      <c r="P4" s="4" t="s">
        <v>3908</v>
      </c>
      <c r="Q4" s="1" t="b">
        <v>0</v>
      </c>
      <c r="R4" s="2">
        <v>15</v>
      </c>
      <c r="S4" s="3">
        <v>37500</v>
      </c>
      <c r="T4" s="2" t="s">
        <v>29</v>
      </c>
      <c r="U4" s="3">
        <v>0</v>
      </c>
      <c r="V4" s="2" t="s">
        <v>29</v>
      </c>
      <c r="W4" s="3">
        <v>0</v>
      </c>
      <c r="X4" s="2" t="s">
        <v>29</v>
      </c>
      <c r="Y4" s="3">
        <v>0</v>
      </c>
      <c r="Z4" s="1" t="s">
        <v>29</v>
      </c>
      <c r="AA4" s="1" t="b">
        <v>0</v>
      </c>
    </row>
    <row r="5" spans="1:27" x14ac:dyDescent="0.25">
      <c r="A5" s="1" t="b">
        <v>0</v>
      </c>
      <c r="B5" s="1" t="s">
        <v>5826</v>
      </c>
      <c r="C5" s="2">
        <v>1</v>
      </c>
      <c r="D5" s="1" t="s">
        <v>776</v>
      </c>
      <c r="E5" s="2">
        <v>28</v>
      </c>
      <c r="F5" s="1" t="s">
        <v>29</v>
      </c>
      <c r="G5" s="1" t="s">
        <v>3072</v>
      </c>
      <c r="H5" s="1" t="s">
        <v>3073</v>
      </c>
      <c r="I5" s="2" t="s">
        <v>29</v>
      </c>
      <c r="J5" s="3">
        <v>50000</v>
      </c>
      <c r="K5" s="3">
        <v>1</v>
      </c>
      <c r="L5" s="3">
        <v>50000</v>
      </c>
      <c r="M5" s="1" t="s">
        <v>29</v>
      </c>
      <c r="N5" s="1" t="s">
        <v>40</v>
      </c>
      <c r="O5" s="3">
        <v>0</v>
      </c>
      <c r="P5" s="4" t="s">
        <v>3908</v>
      </c>
      <c r="Q5" s="1" t="b">
        <v>0</v>
      </c>
      <c r="R5" s="2">
        <v>1</v>
      </c>
      <c r="S5" s="3">
        <v>50000</v>
      </c>
      <c r="T5" s="2" t="s">
        <v>29</v>
      </c>
      <c r="U5" s="3">
        <v>0</v>
      </c>
      <c r="V5" s="2" t="s">
        <v>29</v>
      </c>
      <c r="W5" s="3">
        <v>0</v>
      </c>
      <c r="X5" s="2" t="s">
        <v>29</v>
      </c>
      <c r="Y5" s="3">
        <v>0</v>
      </c>
      <c r="Z5" s="1" t="s">
        <v>3074</v>
      </c>
      <c r="AA5" s="1" t="b">
        <v>0</v>
      </c>
    </row>
    <row r="6" spans="1:27" x14ac:dyDescent="0.25">
      <c r="A6" s="1" t="b">
        <v>0</v>
      </c>
      <c r="B6" s="1" t="s">
        <v>5827</v>
      </c>
      <c r="C6" s="2">
        <v>1</v>
      </c>
      <c r="D6" s="1" t="s">
        <v>776</v>
      </c>
      <c r="E6" s="2">
        <v>37</v>
      </c>
      <c r="F6" s="1" t="s">
        <v>29</v>
      </c>
      <c r="G6" s="1" t="s">
        <v>5828</v>
      </c>
      <c r="H6" s="1" t="s">
        <v>29</v>
      </c>
      <c r="I6" s="2" t="s">
        <v>29</v>
      </c>
      <c r="J6" s="3">
        <v>7500</v>
      </c>
      <c r="K6" s="3">
        <v>16</v>
      </c>
      <c r="L6" s="3">
        <v>120000</v>
      </c>
      <c r="M6" s="1" t="s">
        <v>751</v>
      </c>
      <c r="N6" s="1" t="s">
        <v>40</v>
      </c>
      <c r="O6" s="3">
        <v>0</v>
      </c>
      <c r="P6" s="4" t="s">
        <v>3908</v>
      </c>
      <c r="Q6" s="1" t="b">
        <v>0</v>
      </c>
      <c r="R6" s="2">
        <v>16</v>
      </c>
      <c r="S6" s="3">
        <v>120000</v>
      </c>
      <c r="T6" s="2" t="s">
        <v>29</v>
      </c>
      <c r="U6" s="3">
        <v>0</v>
      </c>
      <c r="V6" s="2" t="s">
        <v>29</v>
      </c>
      <c r="W6" s="3">
        <v>0</v>
      </c>
      <c r="X6" s="2" t="s">
        <v>29</v>
      </c>
      <c r="Y6" s="3">
        <v>0</v>
      </c>
      <c r="Z6" s="1" t="s">
        <v>29</v>
      </c>
      <c r="AA6" s="1" t="b">
        <v>0</v>
      </c>
    </row>
    <row r="7" spans="1:27" x14ac:dyDescent="0.25">
      <c r="A7" s="1" t="b">
        <v>0</v>
      </c>
      <c r="B7" s="1" t="s">
        <v>5829</v>
      </c>
      <c r="C7" s="2">
        <v>1</v>
      </c>
      <c r="D7" s="1" t="s">
        <v>65</v>
      </c>
      <c r="E7" s="2">
        <v>1</v>
      </c>
      <c r="F7" s="1" t="s">
        <v>29</v>
      </c>
      <c r="G7" s="1" t="s">
        <v>3075</v>
      </c>
      <c r="H7" s="1" t="s">
        <v>29</v>
      </c>
      <c r="I7" s="2" t="s">
        <v>29</v>
      </c>
      <c r="J7" s="3">
        <v>4500</v>
      </c>
      <c r="K7" s="3">
        <v>16</v>
      </c>
      <c r="L7" s="3">
        <v>72000</v>
      </c>
      <c r="M7" s="1" t="s">
        <v>751</v>
      </c>
      <c r="N7" s="1" t="s">
        <v>40</v>
      </c>
      <c r="O7" s="3">
        <v>0</v>
      </c>
      <c r="P7" s="4" t="s">
        <v>3908</v>
      </c>
      <c r="Q7" s="1" t="b">
        <v>0</v>
      </c>
      <c r="R7" s="2">
        <v>16</v>
      </c>
      <c r="S7" s="3">
        <v>72000</v>
      </c>
      <c r="T7" s="2" t="s">
        <v>29</v>
      </c>
      <c r="U7" s="3">
        <v>0</v>
      </c>
      <c r="V7" s="2" t="s">
        <v>29</v>
      </c>
      <c r="W7" s="3">
        <v>0</v>
      </c>
      <c r="X7" s="2" t="s">
        <v>29</v>
      </c>
      <c r="Y7" s="3">
        <v>0</v>
      </c>
      <c r="Z7" s="1" t="s">
        <v>29</v>
      </c>
      <c r="AA7" s="1" t="b">
        <v>0</v>
      </c>
    </row>
    <row r="8" spans="1:27" x14ac:dyDescent="0.25">
      <c r="A8" s="1" t="b">
        <v>0</v>
      </c>
      <c r="B8" s="1" t="s">
        <v>5830</v>
      </c>
      <c r="C8" s="2">
        <v>1</v>
      </c>
      <c r="D8" s="1" t="s">
        <v>65</v>
      </c>
      <c r="E8" s="2">
        <v>6</v>
      </c>
      <c r="F8" s="1" t="s">
        <v>29</v>
      </c>
      <c r="G8" s="1" t="s">
        <v>3076</v>
      </c>
      <c r="H8" s="1" t="s">
        <v>29</v>
      </c>
      <c r="I8" s="2" t="s">
        <v>29</v>
      </c>
      <c r="J8" s="3">
        <v>600</v>
      </c>
      <c r="K8" s="3">
        <v>10</v>
      </c>
      <c r="L8" s="3">
        <v>6000</v>
      </c>
      <c r="M8" s="1" t="s">
        <v>751</v>
      </c>
      <c r="N8" s="1" t="s">
        <v>40</v>
      </c>
      <c r="O8" s="3">
        <v>0</v>
      </c>
      <c r="P8" s="4" t="s">
        <v>3908</v>
      </c>
      <c r="Q8" s="1" t="b">
        <v>0</v>
      </c>
      <c r="R8" s="2">
        <v>10</v>
      </c>
      <c r="S8" s="3">
        <v>6000</v>
      </c>
      <c r="T8" s="2" t="s">
        <v>29</v>
      </c>
      <c r="U8" s="3">
        <v>0</v>
      </c>
      <c r="V8" s="2" t="s">
        <v>29</v>
      </c>
      <c r="W8" s="3">
        <v>0</v>
      </c>
      <c r="X8" s="2" t="s">
        <v>29</v>
      </c>
      <c r="Y8" s="3">
        <v>0</v>
      </c>
      <c r="Z8" s="1" t="s">
        <v>29</v>
      </c>
      <c r="AA8" s="1" t="b">
        <v>0</v>
      </c>
    </row>
    <row r="9" spans="1:27" x14ac:dyDescent="0.25">
      <c r="A9" s="1" t="b">
        <v>0</v>
      </c>
      <c r="B9" s="1" t="s">
        <v>5831</v>
      </c>
      <c r="C9" s="2">
        <v>1</v>
      </c>
      <c r="D9" s="1" t="s">
        <v>65</v>
      </c>
      <c r="E9" s="2">
        <v>8</v>
      </c>
      <c r="F9" s="1" t="s">
        <v>29</v>
      </c>
      <c r="G9" s="1" t="s">
        <v>3077</v>
      </c>
      <c r="H9" s="1" t="s">
        <v>29</v>
      </c>
      <c r="I9" s="2" t="s">
        <v>29</v>
      </c>
      <c r="J9" s="3">
        <v>3500</v>
      </c>
      <c r="K9" s="3">
        <v>15</v>
      </c>
      <c r="L9" s="3">
        <v>52500</v>
      </c>
      <c r="M9" s="1" t="s">
        <v>29</v>
      </c>
      <c r="N9" s="1" t="s">
        <v>40</v>
      </c>
      <c r="O9" s="3">
        <v>0</v>
      </c>
      <c r="P9" s="4" t="s">
        <v>3908</v>
      </c>
      <c r="Q9" s="1" t="b">
        <v>0</v>
      </c>
      <c r="R9" s="2">
        <v>15</v>
      </c>
      <c r="S9" s="3">
        <v>52500</v>
      </c>
      <c r="T9" s="2" t="s">
        <v>29</v>
      </c>
      <c r="U9" s="3">
        <v>0</v>
      </c>
      <c r="V9" s="2" t="s">
        <v>29</v>
      </c>
      <c r="W9" s="3">
        <v>0</v>
      </c>
      <c r="X9" s="2" t="s">
        <v>29</v>
      </c>
      <c r="Y9" s="3">
        <v>0</v>
      </c>
      <c r="Z9" s="1" t="s">
        <v>29</v>
      </c>
      <c r="AA9" s="1" t="b">
        <v>0</v>
      </c>
    </row>
    <row r="10" spans="1:27" x14ac:dyDescent="0.25">
      <c r="A10" s="1" t="b">
        <v>0</v>
      </c>
      <c r="B10" s="1" t="s">
        <v>5832</v>
      </c>
      <c r="C10" s="2">
        <v>1</v>
      </c>
      <c r="D10" s="1" t="s">
        <v>65</v>
      </c>
      <c r="E10" s="2">
        <v>10</v>
      </c>
      <c r="F10" s="1" t="s">
        <v>29</v>
      </c>
      <c r="G10" s="1" t="s">
        <v>3078</v>
      </c>
      <c r="H10" s="1" t="s">
        <v>29</v>
      </c>
      <c r="I10" s="2" t="s">
        <v>29</v>
      </c>
      <c r="J10" s="3">
        <v>500</v>
      </c>
      <c r="K10" s="3">
        <v>30</v>
      </c>
      <c r="L10" s="3">
        <v>15000</v>
      </c>
      <c r="M10" s="1" t="s">
        <v>29</v>
      </c>
      <c r="N10" s="1" t="s">
        <v>40</v>
      </c>
      <c r="O10" s="3">
        <v>0</v>
      </c>
      <c r="P10" s="4" t="s">
        <v>3908</v>
      </c>
      <c r="Q10" s="1" t="b">
        <v>0</v>
      </c>
      <c r="R10" s="2">
        <v>30</v>
      </c>
      <c r="S10" s="3">
        <v>15000</v>
      </c>
      <c r="T10" s="2" t="s">
        <v>29</v>
      </c>
      <c r="U10" s="3">
        <v>0</v>
      </c>
      <c r="V10" s="2" t="s">
        <v>29</v>
      </c>
      <c r="W10" s="3">
        <v>0</v>
      </c>
      <c r="X10" s="2" t="s">
        <v>29</v>
      </c>
      <c r="Y10" s="3">
        <v>0</v>
      </c>
      <c r="Z10" s="1" t="s">
        <v>29</v>
      </c>
      <c r="AA10" s="1" t="b">
        <v>0</v>
      </c>
    </row>
    <row r="11" spans="1:27" x14ac:dyDescent="0.25">
      <c r="A11" s="1" t="b">
        <v>0</v>
      </c>
      <c r="B11" s="1" t="s">
        <v>5833</v>
      </c>
      <c r="C11" s="2">
        <v>1</v>
      </c>
      <c r="D11" s="1" t="s">
        <v>65</v>
      </c>
      <c r="E11" s="2">
        <v>13</v>
      </c>
      <c r="F11" s="1" t="s">
        <v>29</v>
      </c>
      <c r="G11" s="1" t="s">
        <v>3079</v>
      </c>
      <c r="H11" s="1" t="s">
        <v>29</v>
      </c>
      <c r="I11" s="2" t="s">
        <v>29</v>
      </c>
      <c r="J11" s="3">
        <v>300</v>
      </c>
      <c r="K11" s="3">
        <v>30</v>
      </c>
      <c r="L11" s="3">
        <v>9000</v>
      </c>
      <c r="M11" s="1" t="s">
        <v>29</v>
      </c>
      <c r="N11" s="1" t="s">
        <v>40</v>
      </c>
      <c r="O11" s="3">
        <v>0</v>
      </c>
      <c r="P11" s="4" t="s">
        <v>3908</v>
      </c>
      <c r="Q11" s="1" t="b">
        <v>0</v>
      </c>
      <c r="R11" s="2">
        <v>30</v>
      </c>
      <c r="S11" s="3">
        <v>9000</v>
      </c>
      <c r="T11" s="2" t="s">
        <v>29</v>
      </c>
      <c r="U11" s="3">
        <v>0</v>
      </c>
      <c r="V11" s="2" t="s">
        <v>29</v>
      </c>
      <c r="W11" s="3">
        <v>0</v>
      </c>
      <c r="X11" s="2" t="s">
        <v>29</v>
      </c>
      <c r="Y11" s="3">
        <v>0</v>
      </c>
      <c r="Z11" s="1" t="s">
        <v>29</v>
      </c>
      <c r="AA11" s="1" t="b">
        <v>0</v>
      </c>
    </row>
    <row r="12" spans="1:27" x14ac:dyDescent="0.25">
      <c r="A12" s="1" t="b">
        <v>1</v>
      </c>
      <c r="B12" s="1" t="s">
        <v>5834</v>
      </c>
      <c r="C12" s="2">
        <v>1</v>
      </c>
      <c r="D12" s="1" t="s">
        <v>65</v>
      </c>
      <c r="E12" s="2">
        <v>15</v>
      </c>
      <c r="F12" s="1" t="s">
        <v>29</v>
      </c>
      <c r="G12" s="1" t="s">
        <v>3080</v>
      </c>
      <c r="H12" s="1" t="s">
        <v>29</v>
      </c>
      <c r="I12" s="2" t="s">
        <v>29</v>
      </c>
      <c r="J12" s="3">
        <v>1600</v>
      </c>
      <c r="K12" s="3">
        <v>15</v>
      </c>
      <c r="L12" s="3">
        <v>24000</v>
      </c>
      <c r="M12" s="1" t="s">
        <v>29</v>
      </c>
      <c r="N12" s="1" t="s">
        <v>40</v>
      </c>
      <c r="O12" s="3">
        <v>0</v>
      </c>
      <c r="P12" s="4" t="s">
        <v>3908</v>
      </c>
      <c r="Q12" s="1" t="b">
        <v>0</v>
      </c>
      <c r="R12" s="2">
        <v>15</v>
      </c>
      <c r="S12" s="3">
        <v>24000</v>
      </c>
      <c r="T12" s="2" t="s">
        <v>29</v>
      </c>
      <c r="U12" s="3">
        <v>0</v>
      </c>
      <c r="V12" s="2" t="s">
        <v>29</v>
      </c>
      <c r="W12" s="3">
        <v>0</v>
      </c>
      <c r="X12" s="2" t="s">
        <v>29</v>
      </c>
      <c r="Y12" s="3">
        <v>0</v>
      </c>
      <c r="Z12" s="1" t="s">
        <v>29</v>
      </c>
      <c r="AA12" s="1" t="b">
        <v>0</v>
      </c>
    </row>
    <row r="13" spans="1:27" x14ac:dyDescent="0.25">
      <c r="A13" s="1" t="b">
        <v>0</v>
      </c>
      <c r="B13" s="1" t="s">
        <v>5835</v>
      </c>
      <c r="C13" s="2">
        <v>1</v>
      </c>
      <c r="D13" s="1" t="s">
        <v>65</v>
      </c>
      <c r="E13" s="2">
        <v>17</v>
      </c>
      <c r="F13" s="1" t="s">
        <v>29</v>
      </c>
      <c r="G13" s="1" t="s">
        <v>3081</v>
      </c>
      <c r="H13" s="1" t="s">
        <v>29</v>
      </c>
      <c r="I13" s="2" t="s">
        <v>29</v>
      </c>
      <c r="J13" s="3">
        <v>600</v>
      </c>
      <c r="K13" s="3">
        <v>30</v>
      </c>
      <c r="L13" s="3">
        <v>18000</v>
      </c>
      <c r="M13" s="1" t="s">
        <v>29</v>
      </c>
      <c r="N13" s="1" t="s">
        <v>40</v>
      </c>
      <c r="O13" s="3">
        <v>0</v>
      </c>
      <c r="P13" s="4" t="s">
        <v>3908</v>
      </c>
      <c r="Q13" s="1" t="b">
        <v>0</v>
      </c>
      <c r="R13" s="2">
        <v>30</v>
      </c>
      <c r="S13" s="3">
        <v>18000</v>
      </c>
      <c r="T13" s="2" t="s">
        <v>29</v>
      </c>
      <c r="U13" s="3">
        <v>0</v>
      </c>
      <c r="V13" s="2" t="s">
        <v>29</v>
      </c>
      <c r="W13" s="3">
        <v>0</v>
      </c>
      <c r="X13" s="2" t="s">
        <v>29</v>
      </c>
      <c r="Y13" s="3">
        <v>0</v>
      </c>
      <c r="Z13" s="1" t="s">
        <v>29</v>
      </c>
      <c r="AA13" s="1" t="b">
        <v>0</v>
      </c>
    </row>
    <row r="14" spans="1:27" x14ac:dyDescent="0.25">
      <c r="A14" s="1" t="b">
        <v>0</v>
      </c>
      <c r="B14" s="1" t="s">
        <v>5836</v>
      </c>
      <c r="C14" s="2">
        <v>1</v>
      </c>
      <c r="D14" s="1" t="s">
        <v>65</v>
      </c>
      <c r="E14" s="2">
        <v>20</v>
      </c>
      <c r="F14" s="1" t="s">
        <v>29</v>
      </c>
      <c r="G14" s="1" t="s">
        <v>3082</v>
      </c>
      <c r="H14" s="1" t="s">
        <v>29</v>
      </c>
      <c r="I14" s="2" t="s">
        <v>29</v>
      </c>
      <c r="J14" s="3">
        <v>45000</v>
      </c>
      <c r="K14" s="3">
        <v>8</v>
      </c>
      <c r="L14" s="3">
        <v>360000</v>
      </c>
      <c r="M14" s="1" t="s">
        <v>29</v>
      </c>
      <c r="N14" s="1" t="s">
        <v>40</v>
      </c>
      <c r="O14" s="3">
        <v>0</v>
      </c>
      <c r="P14" s="4" t="s">
        <v>3908</v>
      </c>
      <c r="Q14" s="1" t="b">
        <v>0</v>
      </c>
      <c r="R14" s="2">
        <v>8</v>
      </c>
      <c r="S14" s="3">
        <v>360000</v>
      </c>
      <c r="T14" s="2" t="s">
        <v>29</v>
      </c>
      <c r="U14" s="3">
        <v>0</v>
      </c>
      <c r="V14" s="2" t="s">
        <v>29</v>
      </c>
      <c r="W14" s="3">
        <v>0</v>
      </c>
      <c r="X14" s="2" t="s">
        <v>29</v>
      </c>
      <c r="Y14" s="3">
        <v>0</v>
      </c>
      <c r="Z14" s="1" t="s">
        <v>29</v>
      </c>
      <c r="AA14" s="1" t="b">
        <v>0</v>
      </c>
    </row>
    <row r="15" spans="1:27" x14ac:dyDescent="0.25">
      <c r="A15" s="1" t="b">
        <v>0</v>
      </c>
      <c r="B15" s="1" t="s">
        <v>5837</v>
      </c>
      <c r="C15" s="2">
        <v>1</v>
      </c>
      <c r="D15" s="1" t="s">
        <v>65</v>
      </c>
      <c r="E15" s="2">
        <v>27</v>
      </c>
      <c r="F15" s="1" t="s">
        <v>29</v>
      </c>
      <c r="G15" s="1" t="s">
        <v>3083</v>
      </c>
      <c r="H15" s="1" t="s">
        <v>29</v>
      </c>
      <c r="I15" s="2" t="s">
        <v>29</v>
      </c>
      <c r="J15" s="3">
        <v>60000</v>
      </c>
      <c r="K15" s="3">
        <v>1</v>
      </c>
      <c r="L15" s="3">
        <v>60000</v>
      </c>
      <c r="M15" s="1" t="s">
        <v>29</v>
      </c>
      <c r="N15" s="1" t="s">
        <v>40</v>
      </c>
      <c r="O15" s="3">
        <v>0</v>
      </c>
      <c r="P15" s="4" t="s">
        <v>3908</v>
      </c>
      <c r="Q15" s="1" t="b">
        <v>0</v>
      </c>
      <c r="R15" s="2">
        <v>1</v>
      </c>
      <c r="S15" s="3">
        <v>60000</v>
      </c>
      <c r="T15" s="2" t="s">
        <v>29</v>
      </c>
      <c r="U15" s="3">
        <v>0</v>
      </c>
      <c r="V15" s="2" t="s">
        <v>29</v>
      </c>
      <c r="W15" s="3">
        <v>0</v>
      </c>
      <c r="X15" s="2" t="s">
        <v>29</v>
      </c>
      <c r="Y15" s="3">
        <v>0</v>
      </c>
      <c r="Z15" s="1" t="s">
        <v>29</v>
      </c>
      <c r="AA15" s="1" t="b">
        <v>0</v>
      </c>
    </row>
    <row r="16" spans="1:27" x14ac:dyDescent="0.25">
      <c r="A16" s="1" t="b">
        <v>0</v>
      </c>
      <c r="B16" s="1" t="s">
        <v>5838</v>
      </c>
      <c r="C16" s="2">
        <v>2</v>
      </c>
      <c r="D16" s="1" t="s">
        <v>752</v>
      </c>
      <c r="E16" s="2">
        <v>11</v>
      </c>
      <c r="F16" s="1" t="s">
        <v>29</v>
      </c>
      <c r="G16" s="1" t="s">
        <v>5839</v>
      </c>
      <c r="H16" s="1" t="s">
        <v>29</v>
      </c>
      <c r="I16" s="2" t="s">
        <v>29</v>
      </c>
      <c r="J16" s="3">
        <v>4500</v>
      </c>
      <c r="K16" s="3">
        <v>10</v>
      </c>
      <c r="L16" s="3">
        <v>45000</v>
      </c>
      <c r="M16" s="1" t="s">
        <v>751</v>
      </c>
      <c r="N16" s="1" t="s">
        <v>40</v>
      </c>
      <c r="O16" s="3">
        <v>0</v>
      </c>
      <c r="P16" s="4" t="s">
        <v>3908</v>
      </c>
      <c r="Q16" s="1" t="b">
        <v>0</v>
      </c>
      <c r="R16" s="2">
        <v>10</v>
      </c>
      <c r="S16" s="3">
        <v>45000</v>
      </c>
      <c r="T16" s="2" t="s">
        <v>29</v>
      </c>
      <c r="U16" s="3">
        <v>0</v>
      </c>
      <c r="V16" s="2" t="s">
        <v>29</v>
      </c>
      <c r="W16" s="3">
        <v>0</v>
      </c>
      <c r="X16" s="2" t="s">
        <v>29</v>
      </c>
      <c r="Y16" s="3">
        <v>0</v>
      </c>
      <c r="Z16" s="1" t="s">
        <v>29</v>
      </c>
      <c r="AA16" s="1" t="b">
        <v>0</v>
      </c>
    </row>
    <row r="17" spans="1:27" x14ac:dyDescent="0.25">
      <c r="A17" s="1" t="b">
        <v>0</v>
      </c>
      <c r="B17" s="1" t="s">
        <v>5840</v>
      </c>
      <c r="C17" s="2">
        <v>2</v>
      </c>
      <c r="D17" s="1" t="s">
        <v>767</v>
      </c>
      <c r="E17" s="2">
        <v>2</v>
      </c>
      <c r="F17" s="1" t="s">
        <v>29</v>
      </c>
      <c r="G17" s="1" t="s">
        <v>3084</v>
      </c>
      <c r="H17" s="1" t="s">
        <v>29</v>
      </c>
      <c r="I17" s="2" t="s">
        <v>29</v>
      </c>
      <c r="J17" s="3">
        <v>39900</v>
      </c>
      <c r="K17" s="3">
        <v>4</v>
      </c>
      <c r="L17" s="3">
        <v>159600</v>
      </c>
      <c r="M17" s="1" t="s">
        <v>751</v>
      </c>
      <c r="N17" s="1" t="s">
        <v>40</v>
      </c>
      <c r="O17" s="3">
        <v>0</v>
      </c>
      <c r="P17" s="4" t="s">
        <v>3908</v>
      </c>
      <c r="Q17" s="1" t="b">
        <v>0</v>
      </c>
      <c r="R17" s="2">
        <v>4</v>
      </c>
      <c r="S17" s="3">
        <v>159600</v>
      </c>
      <c r="T17" s="2" t="s">
        <v>29</v>
      </c>
      <c r="U17" s="3">
        <v>0</v>
      </c>
      <c r="V17" s="2" t="s">
        <v>29</v>
      </c>
      <c r="W17" s="3">
        <v>0</v>
      </c>
      <c r="X17" s="2" t="s">
        <v>29</v>
      </c>
      <c r="Y17" s="3">
        <v>0</v>
      </c>
      <c r="Z17" s="1" t="s">
        <v>29</v>
      </c>
      <c r="AA17" s="1" t="b">
        <v>0</v>
      </c>
    </row>
    <row r="18" spans="1:27" x14ac:dyDescent="0.25">
      <c r="A18" s="1" t="b">
        <v>0</v>
      </c>
      <c r="B18" s="1" t="s">
        <v>5841</v>
      </c>
      <c r="C18" s="2">
        <v>2</v>
      </c>
      <c r="D18" s="1" t="s">
        <v>767</v>
      </c>
      <c r="E18" s="2">
        <v>4</v>
      </c>
      <c r="F18" s="1" t="s">
        <v>29</v>
      </c>
      <c r="G18" s="1" t="s">
        <v>3085</v>
      </c>
      <c r="H18" s="1" t="s">
        <v>29</v>
      </c>
      <c r="I18" s="2" t="s">
        <v>29</v>
      </c>
      <c r="J18" s="3">
        <v>15000</v>
      </c>
      <c r="K18" s="3">
        <v>12</v>
      </c>
      <c r="L18" s="3">
        <v>180000</v>
      </c>
      <c r="M18" s="1" t="s">
        <v>751</v>
      </c>
      <c r="N18" s="1" t="s">
        <v>40</v>
      </c>
      <c r="O18" s="3">
        <v>0</v>
      </c>
      <c r="P18" s="4" t="s">
        <v>3908</v>
      </c>
      <c r="Q18" s="1" t="b">
        <v>0</v>
      </c>
      <c r="R18" s="2">
        <v>12</v>
      </c>
      <c r="S18" s="3">
        <v>180000</v>
      </c>
      <c r="T18" s="2" t="s">
        <v>29</v>
      </c>
      <c r="U18" s="3">
        <v>0</v>
      </c>
      <c r="V18" s="2" t="s">
        <v>29</v>
      </c>
      <c r="W18" s="3">
        <v>0</v>
      </c>
      <c r="X18" s="2" t="s">
        <v>29</v>
      </c>
      <c r="Y18" s="3">
        <v>0</v>
      </c>
      <c r="Z18" s="1" t="s">
        <v>29</v>
      </c>
      <c r="AA18" s="1" t="b">
        <v>0</v>
      </c>
    </row>
    <row r="19" spans="1:27" x14ac:dyDescent="0.25">
      <c r="A19" s="1" t="b">
        <v>0</v>
      </c>
      <c r="B19" s="1" t="s">
        <v>5842</v>
      </c>
      <c r="C19" s="2">
        <v>4</v>
      </c>
      <c r="D19" s="1" t="s">
        <v>769</v>
      </c>
      <c r="E19" s="2">
        <v>19</v>
      </c>
      <c r="F19" s="1" t="s">
        <v>29</v>
      </c>
      <c r="G19" s="1" t="s">
        <v>3086</v>
      </c>
      <c r="H19" s="1" t="s">
        <v>29</v>
      </c>
      <c r="I19" s="2" t="s">
        <v>29</v>
      </c>
      <c r="J19" s="3">
        <v>8000</v>
      </c>
      <c r="K19" s="3">
        <v>3</v>
      </c>
      <c r="L19" s="3">
        <v>24000</v>
      </c>
      <c r="M19" s="1" t="s">
        <v>751</v>
      </c>
      <c r="N19" s="1" t="s">
        <v>40</v>
      </c>
      <c r="O19" s="3">
        <v>0</v>
      </c>
      <c r="P19" s="4" t="s">
        <v>3908</v>
      </c>
      <c r="Q19" s="1" t="b">
        <v>0</v>
      </c>
      <c r="R19" s="2">
        <v>3</v>
      </c>
      <c r="S19" s="3">
        <v>24000</v>
      </c>
      <c r="T19" s="2" t="s">
        <v>29</v>
      </c>
      <c r="U19" s="3">
        <v>0</v>
      </c>
      <c r="V19" s="2" t="s">
        <v>29</v>
      </c>
      <c r="W19" s="3">
        <v>0</v>
      </c>
      <c r="X19" s="2" t="s">
        <v>29</v>
      </c>
      <c r="Y19" s="3">
        <v>0</v>
      </c>
      <c r="Z19" s="1" t="s">
        <v>29</v>
      </c>
      <c r="AA19" s="1" t="b">
        <v>0</v>
      </c>
    </row>
    <row r="20" spans="1:27" x14ac:dyDescent="0.25">
      <c r="A20" s="1"/>
      <c r="B20" s="1"/>
      <c r="C20" s="2"/>
      <c r="D20" s="1"/>
      <c r="E20" s="2"/>
      <c r="F20" s="1"/>
      <c r="G20" s="1"/>
      <c r="H20" s="1"/>
      <c r="I20" s="2"/>
      <c r="J20" s="3"/>
      <c r="K20" s="3"/>
      <c r="L20" s="6">
        <f>SUBTOTAL(9,L4:L19)</f>
        <v>1232600</v>
      </c>
      <c r="M20" s="1"/>
      <c r="N20" s="1"/>
      <c r="O20" s="3"/>
      <c r="P20" s="4"/>
      <c r="Q20" s="1"/>
      <c r="R20" s="2"/>
      <c r="S20" s="3"/>
      <c r="T20" s="2"/>
      <c r="U20" s="3"/>
      <c r="V20" s="2"/>
      <c r="W20" s="3"/>
      <c r="X20" s="2"/>
      <c r="Y20" s="3"/>
      <c r="Z20" s="1"/>
      <c r="AA20" s="1"/>
    </row>
    <row r="21" spans="1:27" x14ac:dyDescent="0.25">
      <c r="A21" s="5" t="s">
        <v>5843</v>
      </c>
      <c r="B21" s="5"/>
      <c r="C21" s="5"/>
      <c r="D21" s="5"/>
      <c r="E21" s="5"/>
      <c r="F21" s="5"/>
      <c r="G21" s="5"/>
      <c r="H21" s="5"/>
      <c r="I21" s="5"/>
      <c r="J21" s="5"/>
      <c r="K21" s="5"/>
      <c r="L21" s="5"/>
      <c r="M21" s="5"/>
      <c r="N21" s="5"/>
      <c r="O21" s="5"/>
      <c r="P21" s="5"/>
      <c r="Q21" s="5"/>
      <c r="R21" s="5"/>
      <c r="S21" s="5"/>
      <c r="T21" s="5"/>
      <c r="U21" s="5"/>
      <c r="V21" s="5"/>
      <c r="W21" s="5"/>
      <c r="X21" s="5"/>
      <c r="Y21" s="5"/>
      <c r="Z21" s="5"/>
      <c r="AA21" s="5"/>
    </row>
    <row r="22" spans="1:27" x14ac:dyDescent="0.25">
      <c r="A22" s="1" t="b">
        <v>0</v>
      </c>
      <c r="B22" s="1" t="s">
        <v>5844</v>
      </c>
      <c r="C22" s="2">
        <v>1</v>
      </c>
      <c r="D22" s="1" t="s">
        <v>776</v>
      </c>
      <c r="E22" s="2">
        <v>23</v>
      </c>
      <c r="F22" s="1" t="s">
        <v>29</v>
      </c>
      <c r="G22" s="1" t="s">
        <v>3090</v>
      </c>
      <c r="H22" s="1" t="s">
        <v>29</v>
      </c>
      <c r="I22" s="2" t="s">
        <v>29</v>
      </c>
      <c r="J22" s="3">
        <v>800</v>
      </c>
      <c r="K22" s="3">
        <v>80</v>
      </c>
      <c r="L22" s="3">
        <v>64000</v>
      </c>
      <c r="M22" s="1" t="s">
        <v>751</v>
      </c>
      <c r="N22" s="1" t="s">
        <v>40</v>
      </c>
      <c r="O22" s="3">
        <v>0</v>
      </c>
      <c r="P22" s="4" t="s">
        <v>5243</v>
      </c>
      <c r="Q22" s="1" t="b">
        <v>0</v>
      </c>
      <c r="R22" s="2">
        <v>80</v>
      </c>
      <c r="S22" s="3">
        <v>64000</v>
      </c>
      <c r="T22" s="2" t="s">
        <v>29</v>
      </c>
      <c r="U22" s="3">
        <v>0</v>
      </c>
      <c r="V22" s="2" t="s">
        <v>29</v>
      </c>
      <c r="W22" s="3">
        <v>0</v>
      </c>
      <c r="X22" s="2" t="s">
        <v>29</v>
      </c>
      <c r="Y22" s="3">
        <v>0</v>
      </c>
      <c r="Z22" s="1" t="s">
        <v>29</v>
      </c>
      <c r="AA22" s="1" t="b">
        <v>0</v>
      </c>
    </row>
    <row r="23" spans="1:27" x14ac:dyDescent="0.25">
      <c r="A23" s="1" t="b">
        <v>0</v>
      </c>
      <c r="B23" s="1" t="s">
        <v>5845</v>
      </c>
      <c r="C23" s="2">
        <v>1</v>
      </c>
      <c r="D23" s="1" t="s">
        <v>776</v>
      </c>
      <c r="E23" s="2">
        <v>24</v>
      </c>
      <c r="F23" s="1" t="s">
        <v>29</v>
      </c>
      <c r="G23" s="1" t="s">
        <v>3091</v>
      </c>
      <c r="H23" s="1" t="s">
        <v>29</v>
      </c>
      <c r="I23" s="2" t="s">
        <v>29</v>
      </c>
      <c r="J23" s="3">
        <v>2000</v>
      </c>
      <c r="K23" s="3">
        <v>1</v>
      </c>
      <c r="L23" s="3">
        <v>2000</v>
      </c>
      <c r="M23" s="1" t="s">
        <v>751</v>
      </c>
      <c r="N23" s="1" t="s">
        <v>40</v>
      </c>
      <c r="O23" s="3">
        <v>0</v>
      </c>
      <c r="P23" s="4" t="s">
        <v>5243</v>
      </c>
      <c r="Q23" s="1" t="b">
        <v>0</v>
      </c>
      <c r="R23" s="2">
        <v>1</v>
      </c>
      <c r="S23" s="3">
        <v>2000</v>
      </c>
      <c r="T23" s="2" t="s">
        <v>29</v>
      </c>
      <c r="U23" s="3">
        <v>0</v>
      </c>
      <c r="V23" s="2" t="s">
        <v>29</v>
      </c>
      <c r="W23" s="3">
        <v>0</v>
      </c>
      <c r="X23" s="2" t="s">
        <v>29</v>
      </c>
      <c r="Y23" s="3">
        <v>0</v>
      </c>
      <c r="Z23" s="1" t="s">
        <v>29</v>
      </c>
      <c r="AA23" s="1" t="b">
        <v>0</v>
      </c>
    </row>
    <row r="24" spans="1:27" x14ac:dyDescent="0.25">
      <c r="A24" s="1" t="b">
        <v>0</v>
      </c>
      <c r="B24" s="1" t="s">
        <v>5846</v>
      </c>
      <c r="C24" s="2">
        <v>1</v>
      </c>
      <c r="D24" s="1" t="s">
        <v>776</v>
      </c>
      <c r="E24" s="2">
        <v>25</v>
      </c>
      <c r="F24" s="1" t="s">
        <v>29</v>
      </c>
      <c r="G24" s="1" t="s">
        <v>3092</v>
      </c>
      <c r="H24" s="1" t="s">
        <v>29</v>
      </c>
      <c r="I24" s="2" t="s">
        <v>29</v>
      </c>
      <c r="J24" s="3">
        <v>1500</v>
      </c>
      <c r="K24" s="3">
        <v>1</v>
      </c>
      <c r="L24" s="3">
        <v>1500</v>
      </c>
      <c r="M24" s="1" t="s">
        <v>751</v>
      </c>
      <c r="N24" s="1" t="s">
        <v>40</v>
      </c>
      <c r="O24" s="3">
        <v>0</v>
      </c>
      <c r="P24" s="4" t="s">
        <v>5243</v>
      </c>
      <c r="Q24" s="1" t="b">
        <v>0</v>
      </c>
      <c r="R24" s="2">
        <v>1</v>
      </c>
      <c r="S24" s="3">
        <v>1500</v>
      </c>
      <c r="T24" s="2" t="s">
        <v>29</v>
      </c>
      <c r="U24" s="3">
        <v>0</v>
      </c>
      <c r="V24" s="2" t="s">
        <v>29</v>
      </c>
      <c r="W24" s="3">
        <v>0</v>
      </c>
      <c r="X24" s="2" t="s">
        <v>29</v>
      </c>
      <c r="Y24" s="3">
        <v>0</v>
      </c>
      <c r="Z24" s="1" t="s">
        <v>29</v>
      </c>
      <c r="AA24" s="1" t="b">
        <v>0</v>
      </c>
    </row>
    <row r="25" spans="1:27" x14ac:dyDescent="0.25">
      <c r="A25" s="1" t="b">
        <v>0</v>
      </c>
      <c r="B25" s="1" t="s">
        <v>5847</v>
      </c>
      <c r="C25" s="2">
        <v>1</v>
      </c>
      <c r="D25" s="1" t="s">
        <v>776</v>
      </c>
      <c r="E25" s="2">
        <v>29</v>
      </c>
      <c r="F25" s="1" t="s">
        <v>29</v>
      </c>
      <c r="G25" s="1" t="s">
        <v>3093</v>
      </c>
      <c r="H25" s="1" t="s">
        <v>29</v>
      </c>
      <c r="I25" s="2" t="s">
        <v>29</v>
      </c>
      <c r="J25" s="3">
        <v>4000</v>
      </c>
      <c r="K25" s="3">
        <v>1</v>
      </c>
      <c r="L25" s="3">
        <v>4000</v>
      </c>
      <c r="M25" s="1" t="s">
        <v>751</v>
      </c>
      <c r="N25" s="1" t="s">
        <v>40</v>
      </c>
      <c r="O25" s="3">
        <v>0</v>
      </c>
      <c r="P25" s="4" t="s">
        <v>5243</v>
      </c>
      <c r="Q25" s="1" t="b">
        <v>0</v>
      </c>
      <c r="R25" s="2">
        <v>1</v>
      </c>
      <c r="S25" s="3">
        <v>4000</v>
      </c>
      <c r="T25" s="2" t="s">
        <v>29</v>
      </c>
      <c r="U25" s="3">
        <v>0</v>
      </c>
      <c r="V25" s="2" t="s">
        <v>29</v>
      </c>
      <c r="W25" s="3">
        <v>0</v>
      </c>
      <c r="X25" s="2" t="s">
        <v>29</v>
      </c>
      <c r="Y25" s="3">
        <v>0</v>
      </c>
      <c r="Z25" s="1" t="s">
        <v>29</v>
      </c>
      <c r="AA25" s="1" t="b">
        <v>0</v>
      </c>
    </row>
    <row r="26" spans="1:27" x14ac:dyDescent="0.25">
      <c r="A26" s="1" t="b">
        <v>0</v>
      </c>
      <c r="B26" s="1" t="s">
        <v>5848</v>
      </c>
      <c r="C26" s="2">
        <v>1</v>
      </c>
      <c r="D26" s="1" t="s">
        <v>776</v>
      </c>
      <c r="E26" s="2">
        <v>30</v>
      </c>
      <c r="F26" s="1" t="s">
        <v>29</v>
      </c>
      <c r="G26" s="1" t="s">
        <v>3094</v>
      </c>
      <c r="H26" s="1" t="s">
        <v>29</v>
      </c>
      <c r="I26" s="2" t="s">
        <v>29</v>
      </c>
      <c r="J26" s="3">
        <v>5000</v>
      </c>
      <c r="K26" s="3">
        <v>1</v>
      </c>
      <c r="L26" s="3">
        <v>5000</v>
      </c>
      <c r="M26" s="1" t="s">
        <v>751</v>
      </c>
      <c r="N26" s="1" t="s">
        <v>40</v>
      </c>
      <c r="O26" s="3">
        <v>0</v>
      </c>
      <c r="P26" s="4" t="s">
        <v>5243</v>
      </c>
      <c r="Q26" s="1" t="b">
        <v>0</v>
      </c>
      <c r="R26" s="2">
        <v>1</v>
      </c>
      <c r="S26" s="3">
        <v>5000</v>
      </c>
      <c r="T26" s="2" t="s">
        <v>29</v>
      </c>
      <c r="U26" s="3">
        <v>0</v>
      </c>
      <c r="V26" s="2" t="s">
        <v>29</v>
      </c>
      <c r="W26" s="3">
        <v>0</v>
      </c>
      <c r="X26" s="2" t="s">
        <v>29</v>
      </c>
      <c r="Y26" s="3">
        <v>0</v>
      </c>
      <c r="Z26" s="1" t="s">
        <v>29</v>
      </c>
      <c r="AA26" s="1" t="b">
        <v>0</v>
      </c>
    </row>
    <row r="27" spans="1:27" x14ac:dyDescent="0.25">
      <c r="A27" s="1" t="b">
        <v>0</v>
      </c>
      <c r="B27" s="1" t="s">
        <v>5849</v>
      </c>
      <c r="C27" s="2">
        <v>1</v>
      </c>
      <c r="D27" s="1" t="s">
        <v>776</v>
      </c>
      <c r="E27" s="2">
        <v>31</v>
      </c>
      <c r="F27" s="1" t="s">
        <v>29</v>
      </c>
      <c r="G27" s="1" t="s">
        <v>3095</v>
      </c>
      <c r="H27" s="1" t="s">
        <v>29</v>
      </c>
      <c r="I27" s="2" t="s">
        <v>29</v>
      </c>
      <c r="J27" s="3">
        <v>2500</v>
      </c>
      <c r="K27" s="3">
        <v>1</v>
      </c>
      <c r="L27" s="3">
        <v>2500</v>
      </c>
      <c r="M27" s="1" t="s">
        <v>751</v>
      </c>
      <c r="N27" s="1" t="s">
        <v>40</v>
      </c>
      <c r="O27" s="3">
        <v>0</v>
      </c>
      <c r="P27" s="4" t="s">
        <v>5243</v>
      </c>
      <c r="Q27" s="1" t="b">
        <v>0</v>
      </c>
      <c r="R27" s="2">
        <v>1</v>
      </c>
      <c r="S27" s="3">
        <v>2500</v>
      </c>
      <c r="T27" s="2" t="s">
        <v>29</v>
      </c>
      <c r="U27" s="3">
        <v>0</v>
      </c>
      <c r="V27" s="2" t="s">
        <v>29</v>
      </c>
      <c r="W27" s="3">
        <v>0</v>
      </c>
      <c r="X27" s="2" t="s">
        <v>29</v>
      </c>
      <c r="Y27" s="3">
        <v>0</v>
      </c>
      <c r="Z27" s="1" t="s">
        <v>29</v>
      </c>
      <c r="AA27" s="1" t="b">
        <v>0</v>
      </c>
    </row>
    <row r="28" spans="1:27" x14ac:dyDescent="0.25">
      <c r="A28" s="1"/>
      <c r="B28" s="1"/>
      <c r="C28" s="2"/>
      <c r="D28" s="1"/>
      <c r="E28" s="2"/>
      <c r="F28" s="1"/>
      <c r="G28" s="1"/>
      <c r="H28" s="1"/>
      <c r="I28" s="2"/>
      <c r="J28" s="3"/>
      <c r="K28" s="3"/>
      <c r="L28" s="6">
        <f>SUBTOTAL(9,L22:L27)</f>
        <v>79000</v>
      </c>
      <c r="M28" s="1"/>
      <c r="N28" s="1"/>
      <c r="O28" s="3"/>
      <c r="P28" s="4"/>
      <c r="Q28" s="1"/>
      <c r="R28" s="2"/>
      <c r="S28" s="3"/>
      <c r="T28" s="2"/>
      <c r="U28" s="3"/>
      <c r="V28" s="2"/>
      <c r="W28" s="3"/>
      <c r="X28" s="2"/>
      <c r="Y28" s="3"/>
      <c r="Z28" s="1"/>
      <c r="AA28" s="1"/>
    </row>
    <row r="29" spans="1:27" x14ac:dyDescent="0.25">
      <c r="A29" s="5" t="s">
        <v>5850</v>
      </c>
      <c r="B29" s="5"/>
      <c r="C29" s="5"/>
      <c r="D29" s="5"/>
      <c r="E29" s="5"/>
      <c r="F29" s="5"/>
      <c r="G29" s="5"/>
      <c r="H29" s="5"/>
      <c r="I29" s="5"/>
      <c r="J29" s="5"/>
      <c r="K29" s="5"/>
      <c r="L29" s="5"/>
      <c r="M29" s="5"/>
      <c r="N29" s="5"/>
      <c r="O29" s="5"/>
      <c r="P29" s="5"/>
      <c r="Q29" s="5"/>
      <c r="R29" s="5"/>
      <c r="S29" s="5"/>
      <c r="T29" s="5"/>
      <c r="U29" s="5"/>
      <c r="V29" s="5"/>
      <c r="W29" s="5"/>
      <c r="X29" s="5"/>
      <c r="Y29" s="5"/>
      <c r="Z29" s="5"/>
      <c r="AA29" s="5"/>
    </row>
    <row r="30" spans="1:27" x14ac:dyDescent="0.25">
      <c r="A30" s="1" t="b">
        <v>0</v>
      </c>
      <c r="B30" s="1" t="s">
        <v>5851</v>
      </c>
      <c r="C30" s="2">
        <v>1</v>
      </c>
      <c r="D30" s="1" t="s">
        <v>27</v>
      </c>
      <c r="E30" s="2">
        <v>32</v>
      </c>
      <c r="F30" s="1" t="s">
        <v>29</v>
      </c>
      <c r="G30" s="1" t="s">
        <v>3100</v>
      </c>
      <c r="H30" s="1" t="s">
        <v>29</v>
      </c>
      <c r="I30" s="2" t="s">
        <v>29</v>
      </c>
      <c r="J30" s="3">
        <v>36016</v>
      </c>
      <c r="K30" s="3">
        <v>6</v>
      </c>
      <c r="L30" s="3">
        <v>216096</v>
      </c>
      <c r="M30" s="1" t="s">
        <v>751</v>
      </c>
      <c r="N30" s="1" t="s">
        <v>40</v>
      </c>
      <c r="O30" s="3">
        <v>0</v>
      </c>
      <c r="P30" s="4" t="s">
        <v>5852</v>
      </c>
      <c r="Q30" s="1" t="b">
        <v>0</v>
      </c>
      <c r="R30" s="2">
        <v>6</v>
      </c>
      <c r="S30" s="3">
        <v>216096</v>
      </c>
      <c r="T30" s="2" t="s">
        <v>29</v>
      </c>
      <c r="U30" s="3">
        <v>0</v>
      </c>
      <c r="V30" s="2" t="s">
        <v>29</v>
      </c>
      <c r="W30" s="3">
        <v>0</v>
      </c>
      <c r="X30" s="2" t="s">
        <v>29</v>
      </c>
      <c r="Y30" s="3">
        <v>0</v>
      </c>
      <c r="Z30" s="1" t="s">
        <v>29</v>
      </c>
      <c r="AA30" s="1" t="b">
        <v>0</v>
      </c>
    </row>
    <row r="31" spans="1:27" x14ac:dyDescent="0.25">
      <c r="A31" s="1"/>
      <c r="B31" s="1"/>
      <c r="C31" s="2"/>
      <c r="D31" s="1"/>
      <c r="E31" s="2"/>
      <c r="F31" s="1"/>
      <c r="G31" s="1"/>
      <c r="H31" s="1"/>
      <c r="I31" s="2"/>
      <c r="J31" s="3"/>
      <c r="K31" s="3"/>
      <c r="L31" s="6">
        <f>SUBTOTAL(9,L30)</f>
        <v>216096</v>
      </c>
      <c r="M31" s="1"/>
      <c r="N31" s="1"/>
      <c r="O31" s="3"/>
      <c r="P31" s="4"/>
      <c r="Q31" s="1"/>
      <c r="R31" s="2"/>
      <c r="S31" s="3"/>
      <c r="T31" s="2"/>
      <c r="U31" s="3"/>
      <c r="V31" s="2"/>
      <c r="W31" s="3"/>
      <c r="X31" s="2"/>
      <c r="Y31" s="3"/>
      <c r="Z31" s="1"/>
      <c r="AA31" s="1"/>
    </row>
    <row r="32" spans="1:27" x14ac:dyDescent="0.25">
      <c r="A32" s="5" t="s">
        <v>5853</v>
      </c>
      <c r="B32" s="5"/>
      <c r="C32" s="5"/>
      <c r="D32" s="5"/>
      <c r="E32" s="5"/>
      <c r="F32" s="5"/>
      <c r="G32" s="5"/>
      <c r="H32" s="5"/>
      <c r="I32" s="5"/>
      <c r="J32" s="5"/>
      <c r="K32" s="5"/>
      <c r="L32" s="5"/>
      <c r="M32" s="5"/>
      <c r="N32" s="5"/>
      <c r="O32" s="5"/>
      <c r="P32" s="5"/>
      <c r="Q32" s="5"/>
      <c r="R32" s="5"/>
      <c r="S32" s="5"/>
      <c r="T32" s="5"/>
      <c r="U32" s="5"/>
      <c r="V32" s="5"/>
      <c r="W32" s="5"/>
      <c r="X32" s="5"/>
      <c r="Y32" s="5"/>
      <c r="Z32" s="5"/>
      <c r="AA32" s="5"/>
    </row>
    <row r="33" spans="1:27" x14ac:dyDescent="0.25">
      <c r="A33" s="1" t="b">
        <v>0</v>
      </c>
      <c r="B33" s="1" t="s">
        <v>5854</v>
      </c>
      <c r="C33" s="2">
        <v>1</v>
      </c>
      <c r="D33" s="1" t="s">
        <v>776</v>
      </c>
      <c r="E33" s="2">
        <v>22</v>
      </c>
      <c r="F33" s="1" t="s">
        <v>29</v>
      </c>
      <c r="G33" s="1" t="s">
        <v>3087</v>
      </c>
      <c r="H33" s="1" t="s">
        <v>3088</v>
      </c>
      <c r="I33" s="2" t="s">
        <v>29</v>
      </c>
      <c r="J33" s="3">
        <v>320</v>
      </c>
      <c r="K33" s="3">
        <v>130</v>
      </c>
      <c r="L33" s="3">
        <v>41600</v>
      </c>
      <c r="M33" s="1" t="s">
        <v>29</v>
      </c>
      <c r="N33" s="1" t="s">
        <v>40</v>
      </c>
      <c r="O33" s="3">
        <v>0</v>
      </c>
      <c r="P33" s="4" t="s">
        <v>5855</v>
      </c>
      <c r="Q33" s="1" t="b">
        <v>0</v>
      </c>
      <c r="R33" s="2">
        <v>130</v>
      </c>
      <c r="S33" s="3">
        <v>41600</v>
      </c>
      <c r="T33" s="2" t="s">
        <v>29</v>
      </c>
      <c r="U33" s="3">
        <v>0</v>
      </c>
      <c r="V33" s="2" t="s">
        <v>29</v>
      </c>
      <c r="W33" s="3">
        <v>0</v>
      </c>
      <c r="X33" s="2" t="s">
        <v>29</v>
      </c>
      <c r="Y33" s="3">
        <v>0</v>
      </c>
      <c r="Z33" s="1" t="s">
        <v>3089</v>
      </c>
      <c r="AA33" s="1" t="b">
        <v>0</v>
      </c>
    </row>
    <row r="34" spans="1:27" x14ac:dyDescent="0.25">
      <c r="A34" s="1"/>
      <c r="B34" s="1"/>
      <c r="C34" s="2"/>
      <c r="D34" s="1"/>
      <c r="E34" s="2"/>
      <c r="F34" s="1"/>
      <c r="G34" s="1"/>
      <c r="H34" s="1"/>
      <c r="I34" s="2"/>
      <c r="J34" s="3"/>
      <c r="K34" s="3"/>
      <c r="L34" s="6">
        <f>SUBTOTAL(9,L33)</f>
        <v>41600</v>
      </c>
      <c r="M34" s="1"/>
      <c r="N34" s="1"/>
      <c r="O34" s="3"/>
      <c r="P34" s="4"/>
      <c r="Q34" s="1"/>
      <c r="R34" s="2"/>
      <c r="S34" s="3"/>
      <c r="T34" s="2"/>
      <c r="U34" s="3"/>
      <c r="V34" s="2"/>
      <c r="W34" s="3"/>
      <c r="X34" s="2"/>
      <c r="Y34" s="3"/>
      <c r="Z34" s="1"/>
      <c r="AA34" s="1"/>
    </row>
    <row r="35" spans="1:27" x14ac:dyDescent="0.25">
      <c r="A35" s="5" t="s">
        <v>5856</v>
      </c>
      <c r="B35" s="5"/>
      <c r="C35" s="5"/>
      <c r="D35" s="5"/>
      <c r="E35" s="5"/>
      <c r="F35" s="5"/>
      <c r="G35" s="5"/>
      <c r="H35" s="5"/>
      <c r="I35" s="5"/>
      <c r="J35" s="5"/>
      <c r="K35" s="5"/>
      <c r="L35" s="5"/>
      <c r="M35" s="5"/>
      <c r="N35" s="5"/>
      <c r="O35" s="5"/>
      <c r="P35" s="5"/>
      <c r="Q35" s="5"/>
      <c r="R35" s="5"/>
      <c r="S35" s="5"/>
      <c r="T35" s="5"/>
      <c r="U35" s="5"/>
      <c r="V35" s="5"/>
      <c r="W35" s="5"/>
      <c r="X35" s="5"/>
      <c r="Y35" s="5"/>
      <c r="Z35" s="5"/>
      <c r="AA35" s="5"/>
    </row>
    <row r="36" spans="1:27" x14ac:dyDescent="0.25">
      <c r="A36" s="1" t="b">
        <v>0</v>
      </c>
      <c r="B36" s="1" t="s">
        <v>5857</v>
      </c>
      <c r="C36" s="2">
        <v>2</v>
      </c>
      <c r="D36" s="1" t="s">
        <v>752</v>
      </c>
      <c r="E36" s="2">
        <v>36</v>
      </c>
      <c r="F36" s="1" t="s">
        <v>29</v>
      </c>
      <c r="G36" s="1" t="s">
        <v>3096</v>
      </c>
      <c r="H36" s="1" t="s">
        <v>3097</v>
      </c>
      <c r="I36" s="2" t="s">
        <v>29</v>
      </c>
      <c r="J36" s="3">
        <v>35000</v>
      </c>
      <c r="K36" s="3">
        <v>1</v>
      </c>
      <c r="L36" s="3">
        <v>35000</v>
      </c>
      <c r="M36" s="1" t="s">
        <v>751</v>
      </c>
      <c r="N36" s="1" t="s">
        <v>40</v>
      </c>
      <c r="O36" s="3">
        <v>0</v>
      </c>
      <c r="P36" s="4" t="s">
        <v>5858</v>
      </c>
      <c r="Q36" s="1" t="b">
        <v>0</v>
      </c>
      <c r="R36" s="2">
        <v>1</v>
      </c>
      <c r="S36" s="3">
        <v>35000</v>
      </c>
      <c r="T36" s="2" t="s">
        <v>29</v>
      </c>
      <c r="U36" s="3">
        <v>0</v>
      </c>
      <c r="V36" s="2" t="s">
        <v>29</v>
      </c>
      <c r="W36" s="3">
        <v>0</v>
      </c>
      <c r="X36" s="2" t="s">
        <v>29</v>
      </c>
      <c r="Y36" s="3">
        <v>0</v>
      </c>
      <c r="Z36" s="1" t="s">
        <v>29</v>
      </c>
      <c r="AA36" s="1" t="b">
        <v>0</v>
      </c>
    </row>
    <row r="37" spans="1:27" x14ac:dyDescent="0.25">
      <c r="A37" s="1"/>
      <c r="B37" s="1"/>
      <c r="C37" s="2"/>
      <c r="D37" s="1"/>
      <c r="E37" s="2"/>
      <c r="F37" s="1"/>
      <c r="G37" s="1"/>
      <c r="H37" s="1"/>
      <c r="I37" s="2"/>
      <c r="J37" s="3"/>
      <c r="K37" s="3"/>
      <c r="L37" s="6">
        <f>SUBTOTAL(9,L36)</f>
        <v>35000</v>
      </c>
      <c r="M37" s="1"/>
      <c r="N37" s="1"/>
      <c r="O37" s="3"/>
      <c r="P37" s="4"/>
      <c r="Q37" s="1"/>
      <c r="R37" s="2"/>
      <c r="S37" s="3"/>
      <c r="T37" s="2"/>
      <c r="U37" s="3"/>
      <c r="V37" s="2"/>
      <c r="W37" s="3"/>
      <c r="X37" s="2"/>
      <c r="Y37" s="3"/>
      <c r="Z37" s="1"/>
      <c r="AA37" s="1"/>
    </row>
    <row r="38" spans="1:27" x14ac:dyDescent="0.25">
      <c r="A38" s="5" t="s">
        <v>5859</v>
      </c>
      <c r="B38" s="5"/>
      <c r="C38" s="5"/>
      <c r="D38" s="5"/>
      <c r="E38" s="5"/>
      <c r="F38" s="5"/>
      <c r="G38" s="5"/>
      <c r="H38" s="5"/>
      <c r="I38" s="5"/>
      <c r="J38" s="5"/>
      <c r="K38" s="5"/>
      <c r="L38" s="5"/>
      <c r="M38" s="5"/>
      <c r="N38" s="5"/>
      <c r="O38" s="5"/>
      <c r="P38" s="5"/>
      <c r="Q38" s="5"/>
      <c r="R38" s="5"/>
      <c r="S38" s="5"/>
      <c r="T38" s="5"/>
      <c r="U38" s="5"/>
      <c r="V38" s="5"/>
      <c r="W38" s="5"/>
      <c r="X38" s="5"/>
      <c r="Y38" s="5"/>
      <c r="Z38" s="5"/>
      <c r="AA38" s="5"/>
    </row>
    <row r="39" spans="1:27" x14ac:dyDescent="0.25">
      <c r="A39" s="1" t="b">
        <v>0</v>
      </c>
      <c r="B39" s="1" t="s">
        <v>5860</v>
      </c>
      <c r="C39" s="2">
        <v>1</v>
      </c>
      <c r="D39" s="1" t="s">
        <v>27</v>
      </c>
      <c r="E39" s="2">
        <v>34</v>
      </c>
      <c r="F39" s="1" t="s">
        <v>29</v>
      </c>
      <c r="G39" s="1" t="s">
        <v>3098</v>
      </c>
      <c r="H39" s="1" t="s">
        <v>29</v>
      </c>
      <c r="I39" s="2" t="s">
        <v>29</v>
      </c>
      <c r="J39" s="3">
        <v>49700</v>
      </c>
      <c r="K39" s="3">
        <v>1</v>
      </c>
      <c r="L39" s="3">
        <v>49700</v>
      </c>
      <c r="M39" s="1" t="s">
        <v>751</v>
      </c>
      <c r="N39" s="1" t="s">
        <v>40</v>
      </c>
      <c r="O39" s="3">
        <v>0</v>
      </c>
      <c r="P39" s="4" t="s">
        <v>5861</v>
      </c>
      <c r="Q39" s="1" t="b">
        <v>0</v>
      </c>
      <c r="R39" s="2">
        <v>1</v>
      </c>
      <c r="S39" s="3">
        <v>49700</v>
      </c>
      <c r="T39" s="2" t="s">
        <v>29</v>
      </c>
      <c r="U39" s="3">
        <v>0</v>
      </c>
      <c r="V39" s="2" t="s">
        <v>29</v>
      </c>
      <c r="W39" s="3">
        <v>0</v>
      </c>
      <c r="X39" s="2" t="s">
        <v>29</v>
      </c>
      <c r="Y39" s="3">
        <v>0</v>
      </c>
      <c r="Z39" s="1" t="s">
        <v>29</v>
      </c>
      <c r="AA39" s="1" t="b">
        <v>0</v>
      </c>
    </row>
    <row r="40" spans="1:27" x14ac:dyDescent="0.25">
      <c r="A40" s="1"/>
      <c r="B40" s="1"/>
      <c r="C40" s="2"/>
      <c r="D40" s="1"/>
      <c r="E40" s="2"/>
      <c r="F40" s="1"/>
      <c r="G40" s="1"/>
      <c r="H40" s="1"/>
      <c r="I40" s="2"/>
      <c r="J40" s="3"/>
      <c r="K40" s="3"/>
      <c r="L40" s="6">
        <f>SUBTOTAL(9,L39)</f>
        <v>49700</v>
      </c>
      <c r="M40" s="1"/>
      <c r="N40" s="1"/>
      <c r="O40" s="3"/>
      <c r="P40" s="4"/>
      <c r="Q40" s="1"/>
      <c r="R40" s="2"/>
      <c r="S40" s="3"/>
      <c r="T40" s="2"/>
      <c r="U40" s="3"/>
      <c r="V40" s="2"/>
      <c r="W40" s="3"/>
      <c r="X40" s="2"/>
      <c r="Y40" s="3"/>
      <c r="Z40" s="1"/>
      <c r="AA40" s="1"/>
    </row>
    <row r="41" spans="1:27" x14ac:dyDescent="0.25">
      <c r="A41" s="5" t="s">
        <v>5862</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7" x14ac:dyDescent="0.25">
      <c r="A42" s="1" t="b">
        <v>0</v>
      </c>
      <c r="B42" s="1" t="s">
        <v>5863</v>
      </c>
      <c r="C42" s="2">
        <v>1</v>
      </c>
      <c r="D42" s="1" t="s">
        <v>27</v>
      </c>
      <c r="E42" s="2">
        <v>35</v>
      </c>
      <c r="F42" s="1" t="s">
        <v>29</v>
      </c>
      <c r="G42" s="1" t="s">
        <v>3099</v>
      </c>
      <c r="H42" s="1" t="s">
        <v>29</v>
      </c>
      <c r="I42" s="2" t="s">
        <v>29</v>
      </c>
      <c r="J42" s="3">
        <v>22700</v>
      </c>
      <c r="K42" s="3">
        <v>1</v>
      </c>
      <c r="L42" s="3">
        <v>22700</v>
      </c>
      <c r="M42" s="1" t="s">
        <v>751</v>
      </c>
      <c r="N42" s="1" t="s">
        <v>40</v>
      </c>
      <c r="O42" s="3">
        <v>0</v>
      </c>
      <c r="P42" s="4" t="s">
        <v>5864</v>
      </c>
      <c r="Q42" s="1" t="b">
        <v>0</v>
      </c>
      <c r="R42" s="2">
        <v>1</v>
      </c>
      <c r="S42" s="3">
        <v>22700</v>
      </c>
      <c r="T42" s="2" t="s">
        <v>29</v>
      </c>
      <c r="U42" s="3">
        <v>0</v>
      </c>
      <c r="V42" s="2" t="s">
        <v>29</v>
      </c>
      <c r="W42" s="3">
        <v>0</v>
      </c>
      <c r="X42" s="2" t="s">
        <v>29</v>
      </c>
      <c r="Y42" s="3">
        <v>0</v>
      </c>
      <c r="Z42" s="1" t="s">
        <v>29</v>
      </c>
      <c r="AA42" s="1" t="b">
        <v>0</v>
      </c>
    </row>
    <row r="43" spans="1:27" x14ac:dyDescent="0.25">
      <c r="A43" s="1"/>
      <c r="B43" s="1"/>
      <c r="C43" s="2"/>
      <c r="D43" s="1"/>
      <c r="E43" s="2"/>
      <c r="F43" s="1"/>
      <c r="G43" s="1"/>
      <c r="H43" s="1"/>
      <c r="I43" s="2"/>
      <c r="J43" s="3"/>
      <c r="K43" s="3"/>
      <c r="L43" s="6">
        <f>SUBTOTAL(9,L42)</f>
        <v>22700</v>
      </c>
      <c r="M43" s="1"/>
      <c r="N43" s="1"/>
      <c r="O43" s="3"/>
      <c r="P43" s="4"/>
      <c r="Q43" s="1"/>
      <c r="R43" s="2"/>
      <c r="S43" s="3"/>
      <c r="T43" s="2"/>
      <c r="U43" s="3"/>
      <c r="V43" s="2"/>
      <c r="W43" s="3"/>
      <c r="X43" s="2"/>
      <c r="Y43" s="3"/>
      <c r="Z43" s="1"/>
      <c r="AA43" s="1"/>
    </row>
    <row r="44" spans="1:27" x14ac:dyDescent="0.25">
      <c r="A44" s="5" t="s">
        <v>5865</v>
      </c>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x14ac:dyDescent="0.25">
      <c r="A45" s="1" t="b">
        <v>0</v>
      </c>
      <c r="B45" s="1" t="s">
        <v>5866</v>
      </c>
      <c r="C45" s="2">
        <v>1</v>
      </c>
      <c r="D45" s="1" t="s">
        <v>27</v>
      </c>
      <c r="E45" s="2">
        <v>33</v>
      </c>
      <c r="F45" s="1" t="s">
        <v>29</v>
      </c>
      <c r="G45" s="1" t="s">
        <v>3103</v>
      </c>
      <c r="H45" s="1" t="s">
        <v>29</v>
      </c>
      <c r="I45" s="2" t="s">
        <v>29</v>
      </c>
      <c r="J45" s="3">
        <v>33000</v>
      </c>
      <c r="K45" s="3">
        <v>1</v>
      </c>
      <c r="L45" s="3">
        <v>33000</v>
      </c>
      <c r="M45" s="1" t="s">
        <v>751</v>
      </c>
      <c r="N45" s="1" t="s">
        <v>40</v>
      </c>
      <c r="O45" s="3">
        <v>0</v>
      </c>
      <c r="P45" s="4" t="s">
        <v>5867</v>
      </c>
      <c r="Q45" s="1" t="b">
        <v>0</v>
      </c>
      <c r="R45" s="2">
        <v>1</v>
      </c>
      <c r="S45" s="3">
        <v>33000</v>
      </c>
      <c r="T45" s="2" t="s">
        <v>29</v>
      </c>
      <c r="U45" s="3">
        <v>0</v>
      </c>
      <c r="V45" s="2" t="s">
        <v>29</v>
      </c>
      <c r="W45" s="3">
        <v>0</v>
      </c>
      <c r="X45" s="2" t="s">
        <v>29</v>
      </c>
      <c r="Y45" s="3">
        <v>0</v>
      </c>
      <c r="Z45" s="1" t="s">
        <v>29</v>
      </c>
      <c r="AA45" s="1" t="b">
        <v>0</v>
      </c>
    </row>
    <row r="46" spans="1:27" x14ac:dyDescent="0.25">
      <c r="A46" s="1"/>
      <c r="B46" s="1"/>
      <c r="C46" s="2"/>
      <c r="D46" s="1"/>
      <c r="E46" s="2"/>
      <c r="F46" s="1"/>
      <c r="G46" s="1"/>
      <c r="H46" s="1"/>
      <c r="I46" s="2"/>
      <c r="J46" s="3"/>
      <c r="K46" s="3"/>
      <c r="L46" s="6">
        <f>SUBTOTAL(9,L45)</f>
        <v>33000</v>
      </c>
      <c r="M46" s="1"/>
      <c r="N46" s="1"/>
      <c r="O46" s="3"/>
      <c r="P46" s="4"/>
      <c r="Q46" s="1"/>
      <c r="R46" s="2"/>
      <c r="S46" s="3"/>
      <c r="T46" s="2"/>
      <c r="U46" s="3"/>
      <c r="V46" s="2"/>
      <c r="W46" s="3"/>
      <c r="X46" s="2"/>
      <c r="Y46" s="3"/>
      <c r="Z46" s="1"/>
      <c r="AA46" s="1"/>
    </row>
    <row r="47" spans="1:27" x14ac:dyDescent="0.25">
      <c r="A47" s="1"/>
      <c r="B47" s="1"/>
      <c r="C47" s="2"/>
      <c r="D47" s="1"/>
      <c r="E47" s="2"/>
      <c r="F47" s="1"/>
      <c r="G47" s="1"/>
      <c r="H47" s="1"/>
      <c r="I47" s="2"/>
      <c r="J47" s="3"/>
      <c r="K47" s="3"/>
      <c r="L47" s="6">
        <f>SUBTOTAL(9,L4:L19,L22:L27,L30,L33,L36,L39,L42,L45)</f>
        <v>1709696</v>
      </c>
      <c r="M47" s="1"/>
      <c r="N47" s="1"/>
      <c r="O47" s="3"/>
      <c r="P47" s="4"/>
      <c r="Q47" s="1"/>
      <c r="R47" s="2"/>
      <c r="S47" s="3"/>
      <c r="T47" s="2"/>
      <c r="U47" s="3"/>
      <c r="V47" s="2"/>
      <c r="W47" s="3"/>
      <c r="X47" s="2"/>
      <c r="Y47" s="3"/>
      <c r="Z47" s="1"/>
      <c r="AA47" s="1"/>
    </row>
    <row r="48" spans="1:27" x14ac:dyDescent="0.25">
      <c r="A48" s="1"/>
      <c r="B48" s="1"/>
      <c r="C48" s="2"/>
      <c r="D48" s="1"/>
      <c r="E48" s="2"/>
      <c r="F48" s="1"/>
      <c r="G48" s="1"/>
      <c r="H48" s="1"/>
      <c r="I48" s="2"/>
      <c r="J48" s="3"/>
      <c r="K48" s="3"/>
      <c r="L48" s="6">
        <f>SUBTOTAL(9,L4:L47)</f>
        <v>1709696</v>
      </c>
      <c r="M48" s="1"/>
      <c r="N48" s="1"/>
      <c r="O48" s="3"/>
      <c r="P48" s="4"/>
      <c r="Q48" s="1"/>
      <c r="R48" s="2"/>
      <c r="S48" s="3"/>
      <c r="T48" s="2"/>
      <c r="U48" s="3"/>
      <c r="V48" s="2"/>
      <c r="W48" s="3"/>
      <c r="X48" s="2"/>
      <c r="Y48" s="3"/>
      <c r="Z48" s="1"/>
      <c r="AA48" s="1"/>
    </row>
    <row r="49" spans="1:27" x14ac:dyDescent="0.25">
      <c r="A49" s="5" t="s">
        <v>3101</v>
      </c>
      <c r="B49" s="5"/>
      <c r="C49" s="5"/>
      <c r="D49" s="5"/>
      <c r="E49" s="5"/>
      <c r="F49" s="5"/>
      <c r="G49" s="5"/>
      <c r="H49" s="5"/>
      <c r="I49" s="5"/>
      <c r="J49" s="5"/>
      <c r="K49" s="5"/>
      <c r="L49" s="5"/>
      <c r="M49" s="5"/>
      <c r="N49" s="5"/>
      <c r="O49" s="5"/>
      <c r="P49" s="5"/>
      <c r="Q49" s="5"/>
      <c r="R49" s="5"/>
      <c r="S49" s="5"/>
      <c r="T49" s="5"/>
      <c r="U49" s="5"/>
      <c r="V49" s="5"/>
      <c r="W49" s="5"/>
      <c r="X49" s="5"/>
      <c r="Y49" s="5"/>
      <c r="Z49" s="5"/>
      <c r="AA49" s="5"/>
    </row>
    <row r="50" spans="1:27" x14ac:dyDescent="0.25">
      <c r="A50" s="1" t="b">
        <v>0</v>
      </c>
      <c r="B50" s="1" t="s">
        <v>3102</v>
      </c>
      <c r="C50" s="2">
        <v>1</v>
      </c>
      <c r="D50" s="1" t="s">
        <v>27</v>
      </c>
      <c r="E50" s="2">
        <v>33</v>
      </c>
      <c r="F50" s="1" t="s">
        <v>29</v>
      </c>
      <c r="G50" s="1" t="s">
        <v>3103</v>
      </c>
      <c r="H50" s="1" t="s">
        <v>29</v>
      </c>
      <c r="I50" s="2" t="s">
        <v>29</v>
      </c>
      <c r="J50" s="3">
        <v>33000</v>
      </c>
      <c r="K50" s="3">
        <v>1</v>
      </c>
      <c r="L50" s="3">
        <v>33000</v>
      </c>
      <c r="M50" s="1" t="s">
        <v>751</v>
      </c>
      <c r="N50" s="1" t="s">
        <v>40</v>
      </c>
      <c r="O50" s="3">
        <v>0</v>
      </c>
      <c r="P50" s="4" t="s">
        <v>3104</v>
      </c>
      <c r="Q50" s="1" t="b">
        <v>0</v>
      </c>
      <c r="R50" s="2">
        <v>1</v>
      </c>
      <c r="S50" s="3">
        <v>33000</v>
      </c>
      <c r="T50" s="2" t="s">
        <v>29</v>
      </c>
      <c r="U50" s="3">
        <v>0</v>
      </c>
      <c r="V50" s="2" t="s">
        <v>29</v>
      </c>
      <c r="W50" s="3">
        <v>0</v>
      </c>
      <c r="X50" s="2" t="s">
        <v>29</v>
      </c>
      <c r="Y50" s="3">
        <v>0</v>
      </c>
      <c r="Z50" s="1" t="s">
        <v>29</v>
      </c>
      <c r="AA50" s="1" t="b">
        <v>0</v>
      </c>
    </row>
    <row r="51" spans="1:27" x14ac:dyDescent="0.25">
      <c r="A51" s="1"/>
      <c r="B51" s="1"/>
      <c r="C51" s="2"/>
      <c r="D51" s="1"/>
      <c r="E51" s="2"/>
      <c r="F51" s="1"/>
      <c r="G51" s="1"/>
      <c r="H51" s="1"/>
      <c r="I51" s="2"/>
      <c r="J51" s="3"/>
      <c r="K51" s="3"/>
      <c r="L51" s="6">
        <f>SUBTOTAL(9,L50)</f>
        <v>33000</v>
      </c>
      <c r="M51" s="1"/>
      <c r="N51" s="1"/>
      <c r="O51" s="3"/>
      <c r="P51" s="4"/>
      <c r="Q51" s="1"/>
      <c r="R51" s="2"/>
      <c r="S51" s="3"/>
      <c r="T51" s="2"/>
      <c r="U51" s="3"/>
      <c r="V51" s="2"/>
      <c r="W51" s="3"/>
      <c r="X51" s="2"/>
      <c r="Y51" s="3"/>
      <c r="Z51" s="1"/>
      <c r="AA51" s="1"/>
    </row>
    <row r="52" spans="1:27" x14ac:dyDescent="0.25">
      <c r="A52" s="1"/>
      <c r="B52" s="1"/>
      <c r="C52" s="2"/>
      <c r="D52" s="1"/>
      <c r="E52" s="2"/>
      <c r="F52" s="1"/>
      <c r="G52" s="1"/>
      <c r="H52" s="1"/>
      <c r="I52" s="2"/>
      <c r="J52" s="3"/>
      <c r="K52" s="3"/>
      <c r="L52" s="6">
        <f>SUBTOTAL(9,L4:L21,L24,L27:L32,L35,L38,L41,L44,L47,L50)</f>
        <v>1485696</v>
      </c>
      <c r="M52" s="1"/>
      <c r="N52" s="1"/>
      <c r="O52" s="3"/>
      <c r="P52" s="4"/>
      <c r="Q52" s="1"/>
      <c r="R52" s="2"/>
      <c r="S52" s="3"/>
      <c r="T52" s="2"/>
      <c r="U52" s="3"/>
      <c r="V52" s="2"/>
      <c r="W52" s="3"/>
      <c r="X52" s="2"/>
      <c r="Y52" s="3"/>
      <c r="Z52" s="1"/>
      <c r="AA52" s="1"/>
    </row>
    <row r="53" spans="1:27" x14ac:dyDescent="0.25">
      <c r="A53" s="1"/>
      <c r="B53" s="1"/>
      <c r="C53" s="2"/>
      <c r="D53" s="1"/>
      <c r="E53" s="2"/>
      <c r="F53" s="1"/>
      <c r="G53" s="1"/>
      <c r="H53" s="1"/>
      <c r="I53" s="2"/>
      <c r="J53" s="3"/>
      <c r="K53" s="3"/>
      <c r="L53" s="6">
        <f>SUBTOTAL(9,L4:L52)</f>
        <v>1742696</v>
      </c>
      <c r="M53" s="1"/>
      <c r="N53" s="1"/>
      <c r="O53" s="3"/>
      <c r="P53" s="4"/>
      <c r="Q53" s="1"/>
      <c r="R53" s="2"/>
      <c r="S53" s="3"/>
      <c r="T53" s="2"/>
      <c r="U53" s="3"/>
      <c r="V53" s="2"/>
      <c r="W53" s="3"/>
      <c r="X53" s="2"/>
      <c r="Y53" s="3"/>
      <c r="Z53" s="1"/>
      <c r="AA53"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abSelected="1" workbookViewId="0">
      <selection sqref="A1:AA10"/>
    </sheetView>
  </sheetViews>
  <sheetFormatPr defaultRowHeight="15" x14ac:dyDescent="0.25"/>
  <sheetData>
    <row r="1" spans="1:27"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746</v>
      </c>
      <c r="T1" s="1" t="s">
        <v>19</v>
      </c>
      <c r="U1" s="1" t="s">
        <v>20</v>
      </c>
      <c r="V1" s="1" t="s">
        <v>21</v>
      </c>
      <c r="W1" s="1" t="s">
        <v>22</v>
      </c>
      <c r="X1" s="1" t="s">
        <v>23</v>
      </c>
      <c r="Y1" s="1" t="s">
        <v>24</v>
      </c>
      <c r="Z1" s="1" t="s">
        <v>25</v>
      </c>
      <c r="AA1" s="1" t="s">
        <v>26</v>
      </c>
    </row>
    <row r="2" spans="1:27" x14ac:dyDescent="0.25">
      <c r="A2" s="5" t="s">
        <v>3105</v>
      </c>
      <c r="B2" s="5"/>
      <c r="C2" s="5"/>
      <c r="D2" s="5"/>
      <c r="E2" s="5"/>
      <c r="F2" s="5"/>
      <c r="G2" s="5"/>
      <c r="H2" s="5"/>
      <c r="I2" s="5"/>
      <c r="J2" s="5"/>
      <c r="K2" s="5"/>
      <c r="L2" s="5"/>
      <c r="M2" s="5"/>
      <c r="N2" s="5"/>
      <c r="O2" s="5"/>
      <c r="P2" s="5"/>
      <c r="Q2" s="5"/>
      <c r="R2" s="5"/>
      <c r="S2" s="5"/>
      <c r="T2" s="5"/>
      <c r="U2" s="5"/>
      <c r="V2" s="5"/>
      <c r="W2" s="5"/>
      <c r="X2" s="5"/>
      <c r="Y2" s="5"/>
      <c r="Z2" s="5"/>
      <c r="AA2" s="5"/>
    </row>
    <row r="3" spans="1:27" x14ac:dyDescent="0.25">
      <c r="A3" s="5" t="s">
        <v>5868</v>
      </c>
      <c r="B3" s="5"/>
      <c r="C3" s="5"/>
      <c r="D3" s="5"/>
      <c r="E3" s="5"/>
      <c r="F3" s="5"/>
      <c r="G3" s="5"/>
      <c r="H3" s="5"/>
      <c r="I3" s="5"/>
      <c r="J3" s="5"/>
      <c r="K3" s="5"/>
      <c r="L3" s="5"/>
      <c r="M3" s="5"/>
      <c r="N3" s="5"/>
      <c r="O3" s="5"/>
      <c r="P3" s="5"/>
      <c r="Q3" s="5"/>
      <c r="R3" s="5"/>
      <c r="S3" s="5"/>
      <c r="T3" s="5"/>
      <c r="U3" s="5"/>
      <c r="V3" s="5"/>
      <c r="W3" s="5"/>
      <c r="X3" s="5"/>
      <c r="Y3" s="5"/>
      <c r="Z3" s="5"/>
      <c r="AA3" s="5"/>
    </row>
    <row r="4" spans="1:27" x14ac:dyDescent="0.25">
      <c r="A4" s="1" t="b">
        <v>0</v>
      </c>
      <c r="B4" s="1" t="s">
        <v>5869</v>
      </c>
      <c r="C4" s="2">
        <v>1</v>
      </c>
      <c r="D4" s="1" t="s">
        <v>27</v>
      </c>
      <c r="E4" s="2">
        <v>1</v>
      </c>
      <c r="F4" s="1" t="s">
        <v>3106</v>
      </c>
      <c r="G4" s="1" t="s">
        <v>3107</v>
      </c>
      <c r="H4" s="1" t="s">
        <v>3107</v>
      </c>
      <c r="I4" s="2" t="s">
        <v>29</v>
      </c>
      <c r="J4" s="3">
        <v>100</v>
      </c>
      <c r="K4" s="3">
        <v>900</v>
      </c>
      <c r="L4" s="3">
        <v>90000</v>
      </c>
      <c r="M4" s="1" t="s">
        <v>751</v>
      </c>
      <c r="N4" s="1" t="s">
        <v>40</v>
      </c>
      <c r="O4" s="3">
        <v>0</v>
      </c>
      <c r="P4" s="4" t="s">
        <v>3787</v>
      </c>
      <c r="Q4" s="1" t="b">
        <v>0</v>
      </c>
      <c r="R4" s="2">
        <v>900</v>
      </c>
      <c r="S4" s="3">
        <v>90000</v>
      </c>
      <c r="T4" s="2" t="s">
        <v>29</v>
      </c>
      <c r="U4" s="3">
        <v>0</v>
      </c>
      <c r="V4" s="2" t="s">
        <v>29</v>
      </c>
      <c r="W4" s="3">
        <v>0</v>
      </c>
      <c r="X4" s="2" t="s">
        <v>29</v>
      </c>
      <c r="Y4" s="3">
        <v>0</v>
      </c>
      <c r="Z4" s="1" t="s">
        <v>29</v>
      </c>
      <c r="AA4" s="1" t="b">
        <v>0</v>
      </c>
    </row>
    <row r="5" spans="1:27" x14ac:dyDescent="0.25">
      <c r="A5" s="1"/>
      <c r="B5" s="1"/>
      <c r="C5" s="2"/>
      <c r="D5" s="1"/>
      <c r="E5" s="2"/>
      <c r="F5" s="1"/>
      <c r="G5" s="1"/>
      <c r="H5" s="1"/>
      <c r="I5" s="2"/>
      <c r="J5" s="3"/>
      <c r="K5" s="3"/>
      <c r="L5" s="6">
        <f>SUBTOTAL(9,L4)</f>
        <v>90000</v>
      </c>
      <c r="M5" s="1"/>
      <c r="N5" s="1"/>
      <c r="O5" s="3"/>
      <c r="P5" s="4"/>
      <c r="Q5" s="1"/>
      <c r="R5" s="2"/>
      <c r="S5" s="3"/>
      <c r="T5" s="2"/>
      <c r="U5" s="3"/>
      <c r="V5" s="2"/>
      <c r="W5" s="3"/>
      <c r="X5" s="2"/>
      <c r="Y5" s="3"/>
      <c r="Z5" s="1"/>
      <c r="AA5" s="1"/>
    </row>
    <row r="6" spans="1:27" x14ac:dyDescent="0.25">
      <c r="A6" s="5" t="s">
        <v>5870</v>
      </c>
      <c r="B6" s="5"/>
      <c r="C6" s="5"/>
      <c r="D6" s="5"/>
      <c r="E6" s="5"/>
      <c r="F6" s="5"/>
      <c r="G6" s="5"/>
      <c r="H6" s="5"/>
      <c r="I6" s="5"/>
      <c r="J6" s="5"/>
      <c r="K6" s="5"/>
      <c r="L6" s="5"/>
      <c r="M6" s="5"/>
      <c r="N6" s="5"/>
      <c r="O6" s="5"/>
      <c r="P6" s="5"/>
      <c r="Q6" s="5"/>
      <c r="R6" s="5"/>
      <c r="S6" s="5"/>
      <c r="T6" s="5"/>
      <c r="U6" s="5"/>
      <c r="V6" s="5"/>
      <c r="W6" s="5"/>
      <c r="X6" s="5"/>
      <c r="Y6" s="5"/>
      <c r="Z6" s="5"/>
      <c r="AA6" s="5"/>
    </row>
    <row r="7" spans="1:27" x14ac:dyDescent="0.25">
      <c r="A7" s="1" t="b">
        <v>1</v>
      </c>
      <c r="B7" s="1" t="s">
        <v>5871</v>
      </c>
      <c r="C7" s="2">
        <v>1</v>
      </c>
      <c r="D7" s="1" t="s">
        <v>27</v>
      </c>
      <c r="E7" s="2">
        <v>2</v>
      </c>
      <c r="F7" s="1" t="s">
        <v>3106</v>
      </c>
      <c r="G7" s="1" t="s">
        <v>3108</v>
      </c>
      <c r="H7" s="1" t="s">
        <v>3108</v>
      </c>
      <c r="I7" s="2" t="s">
        <v>29</v>
      </c>
      <c r="J7" s="3">
        <v>100</v>
      </c>
      <c r="K7" s="3">
        <v>250</v>
      </c>
      <c r="L7" s="3">
        <v>25000</v>
      </c>
      <c r="M7" s="1" t="s">
        <v>1078</v>
      </c>
      <c r="N7" s="1" t="s">
        <v>40</v>
      </c>
      <c r="O7" s="3">
        <v>0</v>
      </c>
      <c r="P7" s="4" t="s">
        <v>3790</v>
      </c>
      <c r="Q7" s="1" t="b">
        <v>0</v>
      </c>
      <c r="R7" s="2">
        <v>250</v>
      </c>
      <c r="S7" s="3">
        <v>25000</v>
      </c>
      <c r="T7" s="2" t="s">
        <v>29</v>
      </c>
      <c r="U7" s="3">
        <v>0</v>
      </c>
      <c r="V7" s="2" t="s">
        <v>29</v>
      </c>
      <c r="W7" s="3">
        <v>0</v>
      </c>
      <c r="X7" s="2" t="s">
        <v>29</v>
      </c>
      <c r="Y7" s="3">
        <v>0</v>
      </c>
      <c r="Z7" s="1" t="s">
        <v>29</v>
      </c>
      <c r="AA7" s="1" t="b">
        <v>0</v>
      </c>
    </row>
    <row r="8" spans="1:27" x14ac:dyDescent="0.25">
      <c r="A8" s="1"/>
      <c r="B8" s="1"/>
      <c r="C8" s="2"/>
      <c r="D8" s="1"/>
      <c r="E8" s="2"/>
      <c r="F8" s="1"/>
      <c r="G8" s="1"/>
      <c r="H8" s="1"/>
      <c r="I8" s="2"/>
      <c r="J8" s="3"/>
      <c r="K8" s="3"/>
      <c r="L8" s="6">
        <f>SUBTOTAL(9,L7)</f>
        <v>25000</v>
      </c>
      <c r="M8" s="1"/>
      <c r="N8" s="1"/>
      <c r="O8" s="3"/>
      <c r="P8" s="4"/>
      <c r="Q8" s="1"/>
      <c r="R8" s="2"/>
      <c r="S8" s="3"/>
      <c r="T8" s="2"/>
      <c r="U8" s="3"/>
      <c r="V8" s="2"/>
      <c r="W8" s="3"/>
      <c r="X8" s="2"/>
      <c r="Y8" s="3"/>
      <c r="Z8" s="1"/>
      <c r="AA8" s="1"/>
    </row>
    <row r="9" spans="1:27" x14ac:dyDescent="0.25">
      <c r="A9" s="1"/>
      <c r="B9" s="1"/>
      <c r="C9" s="2"/>
      <c r="D9" s="1"/>
      <c r="E9" s="2"/>
      <c r="F9" s="1"/>
      <c r="G9" s="1"/>
      <c r="H9" s="1"/>
      <c r="I9" s="2"/>
      <c r="J9" s="3"/>
      <c r="K9" s="3"/>
      <c r="L9" s="6">
        <f>SUBTOTAL(9,L4,L7)</f>
        <v>115000</v>
      </c>
      <c r="M9" s="1"/>
      <c r="N9" s="1"/>
      <c r="O9" s="3"/>
      <c r="P9" s="4"/>
      <c r="Q9" s="1"/>
      <c r="R9" s="2"/>
      <c r="S9" s="3"/>
      <c r="T9" s="2"/>
      <c r="U9" s="3"/>
      <c r="V9" s="2"/>
      <c r="W9" s="3"/>
      <c r="X9" s="2"/>
      <c r="Y9" s="3"/>
      <c r="Z9" s="1"/>
      <c r="AA9" s="1"/>
    </row>
    <row r="10" spans="1:27" x14ac:dyDescent="0.25">
      <c r="A10" s="1"/>
      <c r="B10" s="1"/>
      <c r="C10" s="2"/>
      <c r="D10" s="1"/>
      <c r="E10" s="2"/>
      <c r="F10" s="1"/>
      <c r="G10" s="1"/>
      <c r="H10" s="1"/>
      <c r="I10" s="2"/>
      <c r="J10" s="3"/>
      <c r="K10" s="3"/>
      <c r="L10" s="6">
        <f>SUBTOTAL(9,L4:L9)</f>
        <v>115000</v>
      </c>
      <c r="M10" s="1"/>
      <c r="N10" s="1"/>
      <c r="O10" s="3"/>
      <c r="P10" s="4"/>
      <c r="Q10" s="1"/>
      <c r="R10" s="2"/>
      <c r="S10" s="3"/>
      <c r="T10" s="2"/>
      <c r="U10" s="3"/>
      <c r="V10" s="2"/>
      <c r="W10" s="3"/>
      <c r="X10" s="2"/>
      <c r="Y10" s="3"/>
      <c r="Z10" s="1"/>
      <c r="AA1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0"/>
  <sheetViews>
    <sheetView workbookViewId="0">
      <selection sqref="A1:AA347"/>
    </sheetView>
  </sheetViews>
  <sheetFormatPr defaultRowHeight="15" x14ac:dyDescent="0.25"/>
  <cols>
    <col min="12" max="12" width="11.28515625" customWidth="1"/>
  </cols>
  <sheetData>
    <row r="1" spans="1:27"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746</v>
      </c>
      <c r="T1" s="1" t="s">
        <v>19</v>
      </c>
      <c r="U1" s="1" t="s">
        <v>20</v>
      </c>
      <c r="V1" s="1" t="s">
        <v>21</v>
      </c>
      <c r="W1" s="1" t="s">
        <v>22</v>
      </c>
      <c r="X1" s="1" t="s">
        <v>23</v>
      </c>
      <c r="Y1" s="1" t="s">
        <v>24</v>
      </c>
      <c r="Z1" s="1" t="s">
        <v>25</v>
      </c>
      <c r="AA1" s="1" t="s">
        <v>26</v>
      </c>
    </row>
    <row r="2" spans="1:27" x14ac:dyDescent="0.25">
      <c r="A2" s="5" t="s">
        <v>747</v>
      </c>
      <c r="B2" s="5"/>
      <c r="C2" s="5"/>
      <c r="D2" s="5"/>
      <c r="E2" s="5"/>
      <c r="F2" s="5"/>
      <c r="G2" s="5"/>
      <c r="H2" s="5"/>
      <c r="I2" s="5"/>
      <c r="J2" s="5"/>
      <c r="K2" s="5"/>
      <c r="L2" s="5"/>
      <c r="M2" s="5"/>
      <c r="N2" s="5"/>
      <c r="O2" s="5"/>
      <c r="P2" s="5"/>
      <c r="Q2" s="5"/>
      <c r="R2" s="5"/>
      <c r="S2" s="5"/>
      <c r="T2" s="5"/>
      <c r="U2" s="5"/>
      <c r="V2" s="5"/>
      <c r="W2" s="5"/>
      <c r="X2" s="5"/>
      <c r="Y2" s="5"/>
      <c r="Z2" s="5"/>
      <c r="AA2" s="5"/>
    </row>
    <row r="3" spans="1:27" x14ac:dyDescent="0.25">
      <c r="A3" s="5" t="s">
        <v>3586</v>
      </c>
      <c r="B3" s="5"/>
      <c r="C3" s="5"/>
      <c r="D3" s="5"/>
      <c r="E3" s="5"/>
      <c r="F3" s="5"/>
      <c r="G3" s="5"/>
      <c r="H3" s="5"/>
      <c r="I3" s="5"/>
      <c r="J3" s="5"/>
      <c r="K3" s="5"/>
      <c r="L3" s="5"/>
      <c r="M3" s="5"/>
      <c r="N3" s="5"/>
      <c r="O3" s="5"/>
      <c r="P3" s="5"/>
      <c r="Q3" s="5"/>
      <c r="R3" s="5"/>
      <c r="S3" s="5"/>
      <c r="T3" s="5"/>
      <c r="U3" s="5"/>
      <c r="V3" s="5"/>
      <c r="W3" s="5"/>
      <c r="X3" s="5"/>
      <c r="Y3" s="5"/>
      <c r="Z3" s="5"/>
      <c r="AA3" s="5"/>
    </row>
    <row r="4" spans="1:27" x14ac:dyDescent="0.25">
      <c r="A4" s="1" t="b">
        <v>0</v>
      </c>
      <c r="B4" s="1" t="s">
        <v>3587</v>
      </c>
      <c r="C4" s="2">
        <v>2</v>
      </c>
      <c r="D4" s="1" t="s">
        <v>748</v>
      </c>
      <c r="E4" s="2">
        <v>3</v>
      </c>
      <c r="F4" s="1" t="s">
        <v>29</v>
      </c>
      <c r="G4" s="1" t="s">
        <v>749</v>
      </c>
      <c r="H4" s="1" t="s">
        <v>750</v>
      </c>
      <c r="I4" s="2" t="s">
        <v>29</v>
      </c>
      <c r="J4" s="3">
        <v>25000</v>
      </c>
      <c r="K4" s="3">
        <v>6</v>
      </c>
      <c r="L4" s="3">
        <v>150000</v>
      </c>
      <c r="M4" s="1" t="s">
        <v>751</v>
      </c>
      <c r="N4" s="1" t="s">
        <v>40</v>
      </c>
      <c r="O4" s="3">
        <v>0</v>
      </c>
      <c r="P4" s="4" t="s">
        <v>3588</v>
      </c>
      <c r="Q4" s="1" t="b">
        <v>0</v>
      </c>
      <c r="R4" s="2">
        <v>6</v>
      </c>
      <c r="S4" s="3">
        <v>150000</v>
      </c>
      <c r="T4" s="2" t="s">
        <v>29</v>
      </c>
      <c r="U4" s="3">
        <v>0</v>
      </c>
      <c r="V4" s="2" t="s">
        <v>29</v>
      </c>
      <c r="W4" s="3">
        <v>0</v>
      </c>
      <c r="X4" s="2" t="s">
        <v>29</v>
      </c>
      <c r="Y4" s="3">
        <v>0</v>
      </c>
      <c r="Z4" s="1" t="s">
        <v>29</v>
      </c>
      <c r="AA4" s="1" t="b">
        <v>0</v>
      </c>
    </row>
    <row r="5" spans="1:27" x14ac:dyDescent="0.25">
      <c r="A5" s="1" t="b">
        <v>0</v>
      </c>
      <c r="B5" s="1" t="s">
        <v>3589</v>
      </c>
      <c r="C5" s="2">
        <v>2</v>
      </c>
      <c r="D5" s="1" t="s">
        <v>748</v>
      </c>
      <c r="E5" s="2">
        <v>403</v>
      </c>
      <c r="F5" s="1" t="s">
        <v>29</v>
      </c>
      <c r="G5" s="1" t="s">
        <v>774</v>
      </c>
      <c r="H5" s="1" t="s">
        <v>775</v>
      </c>
      <c r="I5" s="2" t="s">
        <v>29</v>
      </c>
      <c r="J5" s="3">
        <v>40000</v>
      </c>
      <c r="K5" s="3">
        <v>1</v>
      </c>
      <c r="L5" s="3">
        <v>40000</v>
      </c>
      <c r="M5" s="1" t="s">
        <v>751</v>
      </c>
      <c r="N5" s="1" t="s">
        <v>40</v>
      </c>
      <c r="O5" s="3">
        <v>0</v>
      </c>
      <c r="P5" s="4" t="s">
        <v>3588</v>
      </c>
      <c r="Q5" s="1" t="b">
        <v>0</v>
      </c>
      <c r="R5" s="2">
        <v>1</v>
      </c>
      <c r="S5" s="3">
        <v>40000</v>
      </c>
      <c r="T5" s="2" t="s">
        <v>29</v>
      </c>
      <c r="U5" s="3">
        <v>0</v>
      </c>
      <c r="V5" s="2" t="s">
        <v>29</v>
      </c>
      <c r="W5" s="3">
        <v>0</v>
      </c>
      <c r="X5" s="2" t="s">
        <v>29</v>
      </c>
      <c r="Y5" s="3">
        <v>0</v>
      </c>
      <c r="Z5" s="1" t="s">
        <v>775</v>
      </c>
      <c r="AA5" s="1" t="b">
        <v>0</v>
      </c>
    </row>
    <row r="6" spans="1:27" x14ac:dyDescent="0.25">
      <c r="A6" s="1"/>
      <c r="B6" s="1"/>
      <c r="C6" s="2"/>
      <c r="D6" s="1"/>
      <c r="E6" s="2"/>
      <c r="F6" s="1"/>
      <c r="G6" s="1"/>
      <c r="H6" s="1"/>
      <c r="I6" s="2"/>
      <c r="J6" s="3"/>
      <c r="K6" s="3"/>
      <c r="L6" s="6">
        <f>SUBTOTAL(9,L4:L5)</f>
        <v>190000</v>
      </c>
      <c r="M6" s="1"/>
      <c r="N6" s="1"/>
      <c r="O6" s="3"/>
      <c r="P6" s="4"/>
      <c r="Q6" s="1"/>
      <c r="R6" s="2"/>
      <c r="S6" s="3"/>
      <c r="T6" s="2"/>
      <c r="U6" s="3"/>
      <c r="V6" s="2"/>
      <c r="W6" s="3"/>
      <c r="X6" s="2"/>
      <c r="Y6" s="3"/>
      <c r="Z6" s="1"/>
      <c r="AA6" s="1"/>
    </row>
    <row r="7" spans="1:27" x14ac:dyDescent="0.25">
      <c r="A7" s="5" t="s">
        <v>3590</v>
      </c>
      <c r="B7" s="5"/>
      <c r="C7" s="5"/>
      <c r="D7" s="5"/>
      <c r="E7" s="5"/>
      <c r="F7" s="5"/>
      <c r="G7" s="5"/>
      <c r="H7" s="5"/>
      <c r="I7" s="5"/>
      <c r="J7" s="5"/>
      <c r="K7" s="5"/>
      <c r="L7" s="5"/>
      <c r="M7" s="5"/>
      <c r="N7" s="5"/>
      <c r="O7" s="5"/>
      <c r="P7" s="5"/>
      <c r="Q7" s="5"/>
      <c r="R7" s="5"/>
      <c r="S7" s="5"/>
      <c r="T7" s="5"/>
      <c r="U7" s="5"/>
      <c r="V7" s="5"/>
      <c r="W7" s="5"/>
      <c r="X7" s="5"/>
      <c r="Y7" s="5"/>
      <c r="Z7" s="5"/>
      <c r="AA7" s="5"/>
    </row>
    <row r="8" spans="1:27" x14ac:dyDescent="0.25">
      <c r="A8" s="1" t="b">
        <v>0</v>
      </c>
      <c r="B8" s="1" t="s">
        <v>3591</v>
      </c>
      <c r="C8" s="2">
        <v>1</v>
      </c>
      <c r="D8" s="1" t="s">
        <v>65</v>
      </c>
      <c r="E8" s="2">
        <v>123</v>
      </c>
      <c r="F8" s="1" t="s">
        <v>29</v>
      </c>
      <c r="G8" s="1" t="s">
        <v>773</v>
      </c>
      <c r="H8" s="1" t="s">
        <v>773</v>
      </c>
      <c r="I8" s="2" t="s">
        <v>29</v>
      </c>
      <c r="J8" s="3">
        <v>1000</v>
      </c>
      <c r="K8" s="3">
        <v>12</v>
      </c>
      <c r="L8" s="3">
        <v>12000</v>
      </c>
      <c r="M8" s="1" t="s">
        <v>751</v>
      </c>
      <c r="N8" s="1" t="s">
        <v>40</v>
      </c>
      <c r="O8" s="3">
        <v>0</v>
      </c>
      <c r="P8" s="4" t="s">
        <v>3592</v>
      </c>
      <c r="Q8" s="1" t="b">
        <v>0</v>
      </c>
      <c r="R8" s="2">
        <v>12</v>
      </c>
      <c r="S8" s="3">
        <v>12000</v>
      </c>
      <c r="T8" s="2" t="s">
        <v>29</v>
      </c>
      <c r="U8" s="3">
        <v>0</v>
      </c>
      <c r="V8" s="2" t="s">
        <v>29</v>
      </c>
      <c r="W8" s="3">
        <v>0</v>
      </c>
      <c r="X8" s="2" t="s">
        <v>29</v>
      </c>
      <c r="Y8" s="3">
        <v>0</v>
      </c>
      <c r="Z8" s="1" t="s">
        <v>29</v>
      </c>
      <c r="AA8" s="1" t="b">
        <v>0</v>
      </c>
    </row>
    <row r="9" spans="1:27" x14ac:dyDescent="0.25">
      <c r="A9" s="1" t="b">
        <v>1</v>
      </c>
      <c r="B9" s="1" t="s">
        <v>3593</v>
      </c>
      <c r="C9" s="2">
        <v>2</v>
      </c>
      <c r="D9" s="1" t="s">
        <v>752</v>
      </c>
      <c r="E9" s="2">
        <v>118</v>
      </c>
      <c r="F9" s="1" t="s">
        <v>29</v>
      </c>
      <c r="G9" s="1" t="s">
        <v>754</v>
      </c>
      <c r="H9" s="1" t="s">
        <v>755</v>
      </c>
      <c r="I9" s="2" t="s">
        <v>29</v>
      </c>
      <c r="J9" s="3">
        <v>5000</v>
      </c>
      <c r="K9" s="3">
        <v>3</v>
      </c>
      <c r="L9" s="3">
        <v>15000</v>
      </c>
      <c r="M9" s="1" t="s">
        <v>751</v>
      </c>
      <c r="N9" s="1" t="s">
        <v>40</v>
      </c>
      <c r="O9" s="3">
        <v>0</v>
      </c>
      <c r="P9" s="4" t="s">
        <v>3592</v>
      </c>
      <c r="Q9" s="1" t="b">
        <v>0</v>
      </c>
      <c r="R9" s="2">
        <v>3</v>
      </c>
      <c r="S9" s="3">
        <v>15000</v>
      </c>
      <c r="T9" s="2" t="s">
        <v>29</v>
      </c>
      <c r="U9" s="3">
        <v>0</v>
      </c>
      <c r="V9" s="2" t="s">
        <v>29</v>
      </c>
      <c r="W9" s="3">
        <v>0</v>
      </c>
      <c r="X9" s="2" t="s">
        <v>29</v>
      </c>
      <c r="Y9" s="3">
        <v>0</v>
      </c>
      <c r="Z9" s="1" t="s">
        <v>29</v>
      </c>
      <c r="AA9" s="1" t="b">
        <v>0</v>
      </c>
    </row>
    <row r="10" spans="1:27" x14ac:dyDescent="0.25">
      <c r="A10" s="1" t="b">
        <v>0</v>
      </c>
      <c r="B10" s="1" t="s">
        <v>3594</v>
      </c>
      <c r="C10" s="2">
        <v>2</v>
      </c>
      <c r="D10" s="1" t="s">
        <v>752</v>
      </c>
      <c r="E10" s="2">
        <v>119</v>
      </c>
      <c r="F10" s="1" t="s">
        <v>29</v>
      </c>
      <c r="G10" s="1" t="s">
        <v>756</v>
      </c>
      <c r="H10" s="1" t="s">
        <v>757</v>
      </c>
      <c r="I10" s="2" t="s">
        <v>29</v>
      </c>
      <c r="J10" s="3">
        <v>1500</v>
      </c>
      <c r="K10" s="3">
        <v>10</v>
      </c>
      <c r="L10" s="3">
        <v>15000</v>
      </c>
      <c r="M10" s="1" t="s">
        <v>751</v>
      </c>
      <c r="N10" s="1" t="s">
        <v>40</v>
      </c>
      <c r="O10" s="3">
        <v>0</v>
      </c>
      <c r="P10" s="4" t="s">
        <v>3592</v>
      </c>
      <c r="Q10" s="1" t="b">
        <v>0</v>
      </c>
      <c r="R10" s="2">
        <v>10</v>
      </c>
      <c r="S10" s="3">
        <v>15000</v>
      </c>
      <c r="T10" s="2" t="s">
        <v>29</v>
      </c>
      <c r="U10" s="3">
        <v>0</v>
      </c>
      <c r="V10" s="2" t="s">
        <v>29</v>
      </c>
      <c r="W10" s="3">
        <v>0</v>
      </c>
      <c r="X10" s="2" t="s">
        <v>29</v>
      </c>
      <c r="Y10" s="3">
        <v>0</v>
      </c>
      <c r="Z10" s="1" t="s">
        <v>29</v>
      </c>
      <c r="AA10" s="1" t="b">
        <v>0</v>
      </c>
    </row>
    <row r="11" spans="1:27" x14ac:dyDescent="0.25">
      <c r="A11" s="1" t="b">
        <v>0</v>
      </c>
      <c r="B11" s="1" t="s">
        <v>3595</v>
      </c>
      <c r="C11" s="2">
        <v>2</v>
      </c>
      <c r="D11" s="1" t="s">
        <v>752</v>
      </c>
      <c r="E11" s="2">
        <v>122</v>
      </c>
      <c r="F11" s="1" t="s">
        <v>29</v>
      </c>
      <c r="G11" s="1" t="s">
        <v>758</v>
      </c>
      <c r="H11" s="1" t="s">
        <v>759</v>
      </c>
      <c r="I11" s="2" t="s">
        <v>29</v>
      </c>
      <c r="J11" s="3">
        <v>3000</v>
      </c>
      <c r="K11" s="3">
        <v>3</v>
      </c>
      <c r="L11" s="3">
        <v>9000</v>
      </c>
      <c r="M11" s="1" t="s">
        <v>751</v>
      </c>
      <c r="N11" s="1" t="s">
        <v>40</v>
      </c>
      <c r="O11" s="3">
        <v>0</v>
      </c>
      <c r="P11" s="4" t="s">
        <v>3592</v>
      </c>
      <c r="Q11" s="1" t="b">
        <v>0</v>
      </c>
      <c r="R11" s="2">
        <v>3</v>
      </c>
      <c r="S11" s="3">
        <v>9000</v>
      </c>
      <c r="T11" s="2" t="s">
        <v>29</v>
      </c>
      <c r="U11" s="3">
        <v>0</v>
      </c>
      <c r="V11" s="2" t="s">
        <v>29</v>
      </c>
      <c r="W11" s="3">
        <v>0</v>
      </c>
      <c r="X11" s="2" t="s">
        <v>29</v>
      </c>
      <c r="Y11" s="3">
        <v>0</v>
      </c>
      <c r="Z11" s="1" t="s">
        <v>29</v>
      </c>
      <c r="AA11" s="1" t="b">
        <v>0</v>
      </c>
    </row>
    <row r="12" spans="1:27" x14ac:dyDescent="0.25">
      <c r="A12" s="1" t="b">
        <v>0</v>
      </c>
      <c r="B12" s="1" t="s">
        <v>3596</v>
      </c>
      <c r="C12" s="2">
        <v>2</v>
      </c>
      <c r="D12" s="1" t="s">
        <v>752</v>
      </c>
      <c r="E12" s="2">
        <v>132</v>
      </c>
      <c r="F12" s="1" t="s">
        <v>29</v>
      </c>
      <c r="G12" s="1" t="s">
        <v>753</v>
      </c>
      <c r="H12" s="1" t="s">
        <v>753</v>
      </c>
      <c r="I12" s="2" t="s">
        <v>29</v>
      </c>
      <c r="J12" s="3">
        <v>8000</v>
      </c>
      <c r="K12" s="3">
        <v>3</v>
      </c>
      <c r="L12" s="3">
        <v>24000</v>
      </c>
      <c r="M12" s="1" t="s">
        <v>751</v>
      </c>
      <c r="N12" s="1" t="s">
        <v>40</v>
      </c>
      <c r="O12" s="3">
        <v>0</v>
      </c>
      <c r="P12" s="4" t="s">
        <v>3592</v>
      </c>
      <c r="Q12" s="1" t="b">
        <v>0</v>
      </c>
      <c r="R12" s="2">
        <v>3</v>
      </c>
      <c r="S12" s="3">
        <v>24000</v>
      </c>
      <c r="T12" s="2" t="s">
        <v>29</v>
      </c>
      <c r="U12" s="3">
        <v>0</v>
      </c>
      <c r="V12" s="2" t="s">
        <v>29</v>
      </c>
      <c r="W12" s="3">
        <v>0</v>
      </c>
      <c r="X12" s="2" t="s">
        <v>29</v>
      </c>
      <c r="Y12" s="3">
        <v>0</v>
      </c>
      <c r="Z12" s="1" t="s">
        <v>29</v>
      </c>
      <c r="AA12" s="1" t="b">
        <v>0</v>
      </c>
    </row>
    <row r="13" spans="1:27" x14ac:dyDescent="0.25">
      <c r="A13" s="1" t="b">
        <v>0</v>
      </c>
      <c r="B13" s="1" t="s">
        <v>3597</v>
      </c>
      <c r="C13" s="2">
        <v>2</v>
      </c>
      <c r="D13" s="1" t="s">
        <v>752</v>
      </c>
      <c r="E13" s="2">
        <v>248</v>
      </c>
      <c r="F13" s="1" t="s">
        <v>29</v>
      </c>
      <c r="G13" s="1" t="s">
        <v>760</v>
      </c>
      <c r="H13" s="1" t="s">
        <v>760</v>
      </c>
      <c r="I13" s="2" t="s">
        <v>29</v>
      </c>
      <c r="J13" s="3">
        <v>6000</v>
      </c>
      <c r="K13" s="3">
        <v>1</v>
      </c>
      <c r="L13" s="3">
        <v>6000</v>
      </c>
      <c r="M13" s="1" t="s">
        <v>761</v>
      </c>
      <c r="N13" s="1" t="s">
        <v>40</v>
      </c>
      <c r="O13" s="3">
        <v>0</v>
      </c>
      <c r="P13" s="4" t="s">
        <v>3592</v>
      </c>
      <c r="Q13" s="1" t="b">
        <v>0</v>
      </c>
      <c r="R13" s="2">
        <v>1</v>
      </c>
      <c r="S13" s="3">
        <v>6000</v>
      </c>
      <c r="T13" s="2" t="s">
        <v>29</v>
      </c>
      <c r="U13" s="3">
        <v>0</v>
      </c>
      <c r="V13" s="2" t="s">
        <v>29</v>
      </c>
      <c r="W13" s="3">
        <v>0</v>
      </c>
      <c r="X13" s="2" t="s">
        <v>29</v>
      </c>
      <c r="Y13" s="3">
        <v>0</v>
      </c>
      <c r="Z13" s="1" t="s">
        <v>29</v>
      </c>
      <c r="AA13" s="1" t="b">
        <v>0</v>
      </c>
    </row>
    <row r="14" spans="1:27" x14ac:dyDescent="0.25">
      <c r="A14" s="1" t="b">
        <v>0</v>
      </c>
      <c r="B14" s="1" t="s">
        <v>3598</v>
      </c>
      <c r="C14" s="2">
        <v>2</v>
      </c>
      <c r="D14" s="1" t="s">
        <v>748</v>
      </c>
      <c r="E14" s="2">
        <v>128</v>
      </c>
      <c r="F14" s="1" t="s">
        <v>29</v>
      </c>
      <c r="G14" s="1" t="s">
        <v>765</v>
      </c>
      <c r="H14" s="1" t="s">
        <v>765</v>
      </c>
      <c r="I14" s="2" t="s">
        <v>29</v>
      </c>
      <c r="J14" s="3">
        <v>2000</v>
      </c>
      <c r="K14" s="3">
        <v>3</v>
      </c>
      <c r="L14" s="3">
        <v>6000</v>
      </c>
      <c r="M14" s="1" t="s">
        <v>751</v>
      </c>
      <c r="N14" s="1" t="s">
        <v>40</v>
      </c>
      <c r="O14" s="3">
        <v>0</v>
      </c>
      <c r="P14" s="4" t="s">
        <v>3592</v>
      </c>
      <c r="Q14" s="1" t="b">
        <v>0</v>
      </c>
      <c r="R14" s="2">
        <v>3</v>
      </c>
      <c r="S14" s="3">
        <v>6000</v>
      </c>
      <c r="T14" s="2" t="s">
        <v>29</v>
      </c>
      <c r="U14" s="3">
        <v>0</v>
      </c>
      <c r="V14" s="2" t="s">
        <v>29</v>
      </c>
      <c r="W14" s="3">
        <v>0</v>
      </c>
      <c r="X14" s="2" t="s">
        <v>29</v>
      </c>
      <c r="Y14" s="3">
        <v>0</v>
      </c>
      <c r="Z14" s="1" t="s">
        <v>29</v>
      </c>
      <c r="AA14" s="1" t="b">
        <v>0</v>
      </c>
    </row>
    <row r="15" spans="1:27" x14ac:dyDescent="0.25">
      <c r="A15" s="1" t="b">
        <v>0</v>
      </c>
      <c r="B15" s="1" t="s">
        <v>3599</v>
      </c>
      <c r="C15" s="2">
        <v>2</v>
      </c>
      <c r="D15" s="1" t="s">
        <v>748</v>
      </c>
      <c r="E15" s="2">
        <v>129</v>
      </c>
      <c r="F15" s="1" t="s">
        <v>29</v>
      </c>
      <c r="G15" s="1" t="s">
        <v>766</v>
      </c>
      <c r="H15" s="1" t="s">
        <v>766</v>
      </c>
      <c r="I15" s="2" t="s">
        <v>29</v>
      </c>
      <c r="J15" s="3">
        <v>2000</v>
      </c>
      <c r="K15" s="3">
        <v>3</v>
      </c>
      <c r="L15" s="3">
        <v>6000</v>
      </c>
      <c r="M15" s="1" t="s">
        <v>751</v>
      </c>
      <c r="N15" s="1" t="s">
        <v>40</v>
      </c>
      <c r="O15" s="3">
        <v>0</v>
      </c>
      <c r="P15" s="4" t="s">
        <v>3592</v>
      </c>
      <c r="Q15" s="1" t="b">
        <v>0</v>
      </c>
      <c r="R15" s="2">
        <v>3</v>
      </c>
      <c r="S15" s="3">
        <v>6000</v>
      </c>
      <c r="T15" s="2" t="s">
        <v>29</v>
      </c>
      <c r="U15" s="3">
        <v>0</v>
      </c>
      <c r="V15" s="2" t="s">
        <v>29</v>
      </c>
      <c r="W15" s="3">
        <v>0</v>
      </c>
      <c r="X15" s="2" t="s">
        <v>29</v>
      </c>
      <c r="Y15" s="3">
        <v>0</v>
      </c>
      <c r="Z15" s="1" t="s">
        <v>29</v>
      </c>
      <c r="AA15" s="1" t="b">
        <v>0</v>
      </c>
    </row>
    <row r="16" spans="1:27" x14ac:dyDescent="0.25">
      <c r="A16" s="1" t="b">
        <v>0</v>
      </c>
      <c r="B16" s="1" t="s">
        <v>3600</v>
      </c>
      <c r="C16" s="2">
        <v>2</v>
      </c>
      <c r="D16" s="1" t="s">
        <v>767</v>
      </c>
      <c r="E16" s="2">
        <v>127</v>
      </c>
      <c r="F16" s="1" t="s">
        <v>29</v>
      </c>
      <c r="G16" s="1" t="s">
        <v>768</v>
      </c>
      <c r="H16" s="1" t="s">
        <v>768</v>
      </c>
      <c r="I16" s="2" t="s">
        <v>29</v>
      </c>
      <c r="J16" s="3">
        <v>11000</v>
      </c>
      <c r="K16" s="3">
        <v>3</v>
      </c>
      <c r="L16" s="3">
        <v>33000</v>
      </c>
      <c r="M16" s="1" t="s">
        <v>751</v>
      </c>
      <c r="N16" s="1" t="s">
        <v>40</v>
      </c>
      <c r="O16" s="3">
        <v>0</v>
      </c>
      <c r="P16" s="4" t="s">
        <v>3592</v>
      </c>
      <c r="Q16" s="1" t="b">
        <v>0</v>
      </c>
      <c r="R16" s="2">
        <v>3</v>
      </c>
      <c r="S16" s="3">
        <v>33000</v>
      </c>
      <c r="T16" s="2" t="s">
        <v>29</v>
      </c>
      <c r="U16" s="3">
        <v>0</v>
      </c>
      <c r="V16" s="2" t="s">
        <v>29</v>
      </c>
      <c r="W16" s="3">
        <v>0</v>
      </c>
      <c r="X16" s="2" t="s">
        <v>29</v>
      </c>
      <c r="Y16" s="3">
        <v>0</v>
      </c>
      <c r="Z16" s="1" t="s">
        <v>29</v>
      </c>
      <c r="AA16" s="1" t="b">
        <v>0</v>
      </c>
    </row>
    <row r="17" spans="1:27" x14ac:dyDescent="0.25">
      <c r="A17" s="1" t="b">
        <v>0</v>
      </c>
      <c r="B17" s="1" t="s">
        <v>3601</v>
      </c>
      <c r="C17" s="2">
        <v>3</v>
      </c>
      <c r="D17" s="1" t="s">
        <v>762</v>
      </c>
      <c r="E17" s="2">
        <v>117</v>
      </c>
      <c r="F17" s="1" t="s">
        <v>29</v>
      </c>
      <c r="G17" s="1" t="s">
        <v>763</v>
      </c>
      <c r="H17" s="1" t="s">
        <v>764</v>
      </c>
      <c r="I17" s="2" t="s">
        <v>29</v>
      </c>
      <c r="J17" s="3">
        <v>20000</v>
      </c>
      <c r="K17" s="3">
        <v>2</v>
      </c>
      <c r="L17" s="3">
        <v>40000</v>
      </c>
      <c r="M17" s="1" t="s">
        <v>751</v>
      </c>
      <c r="N17" s="1" t="s">
        <v>40</v>
      </c>
      <c r="O17" s="3">
        <v>0</v>
      </c>
      <c r="P17" s="4" t="s">
        <v>3592</v>
      </c>
      <c r="Q17" s="1" t="b">
        <v>0</v>
      </c>
      <c r="R17" s="2">
        <v>2</v>
      </c>
      <c r="S17" s="3">
        <v>40000</v>
      </c>
      <c r="T17" s="2" t="s">
        <v>29</v>
      </c>
      <c r="U17" s="3">
        <v>0</v>
      </c>
      <c r="V17" s="2" t="s">
        <v>29</v>
      </c>
      <c r="W17" s="3">
        <v>0</v>
      </c>
      <c r="X17" s="2" t="s">
        <v>29</v>
      </c>
      <c r="Y17" s="3">
        <v>0</v>
      </c>
      <c r="Z17" s="1" t="s">
        <v>29</v>
      </c>
      <c r="AA17" s="1" t="b">
        <v>0</v>
      </c>
    </row>
    <row r="18" spans="1:27" x14ac:dyDescent="0.25">
      <c r="A18" s="1" t="b">
        <v>0</v>
      </c>
      <c r="B18" s="1" t="s">
        <v>3602</v>
      </c>
      <c r="C18" s="2">
        <v>4</v>
      </c>
      <c r="D18" s="1" t="s">
        <v>769</v>
      </c>
      <c r="E18" s="2">
        <v>126</v>
      </c>
      <c r="F18" s="1" t="s">
        <v>29</v>
      </c>
      <c r="G18" s="1" t="s">
        <v>770</v>
      </c>
      <c r="H18" s="1" t="s">
        <v>770</v>
      </c>
      <c r="I18" s="2" t="s">
        <v>29</v>
      </c>
      <c r="J18" s="3">
        <v>22000</v>
      </c>
      <c r="K18" s="3">
        <v>2</v>
      </c>
      <c r="L18" s="3">
        <v>44000</v>
      </c>
      <c r="M18" s="1" t="s">
        <v>751</v>
      </c>
      <c r="N18" s="1" t="s">
        <v>40</v>
      </c>
      <c r="O18" s="3">
        <v>0</v>
      </c>
      <c r="P18" s="4" t="s">
        <v>3592</v>
      </c>
      <c r="Q18" s="1" t="b">
        <v>0</v>
      </c>
      <c r="R18" s="2">
        <v>2</v>
      </c>
      <c r="S18" s="3">
        <v>44000</v>
      </c>
      <c r="T18" s="2" t="s">
        <v>29</v>
      </c>
      <c r="U18" s="3">
        <v>0</v>
      </c>
      <c r="V18" s="2" t="s">
        <v>29</v>
      </c>
      <c r="W18" s="3">
        <v>0</v>
      </c>
      <c r="X18" s="2" t="s">
        <v>29</v>
      </c>
      <c r="Y18" s="3">
        <v>0</v>
      </c>
      <c r="Z18" s="1" t="s">
        <v>29</v>
      </c>
      <c r="AA18" s="1" t="b">
        <v>0</v>
      </c>
    </row>
    <row r="19" spans="1:27" x14ac:dyDescent="0.25">
      <c r="A19" s="1" t="b">
        <v>0</v>
      </c>
      <c r="B19" s="1" t="s">
        <v>3603</v>
      </c>
      <c r="C19" s="2">
        <v>4</v>
      </c>
      <c r="D19" s="1" t="s">
        <v>771</v>
      </c>
      <c r="E19" s="2">
        <v>125</v>
      </c>
      <c r="F19" s="1" t="s">
        <v>29</v>
      </c>
      <c r="G19" s="1" t="s">
        <v>772</v>
      </c>
      <c r="H19" s="1" t="s">
        <v>772</v>
      </c>
      <c r="I19" s="2" t="s">
        <v>29</v>
      </c>
      <c r="J19" s="3">
        <v>16000</v>
      </c>
      <c r="K19" s="3">
        <v>2</v>
      </c>
      <c r="L19" s="3">
        <v>32000</v>
      </c>
      <c r="M19" s="1" t="s">
        <v>751</v>
      </c>
      <c r="N19" s="1" t="s">
        <v>40</v>
      </c>
      <c r="O19" s="3">
        <v>0</v>
      </c>
      <c r="P19" s="4" t="s">
        <v>3592</v>
      </c>
      <c r="Q19" s="1" t="b">
        <v>0</v>
      </c>
      <c r="R19" s="2">
        <v>2</v>
      </c>
      <c r="S19" s="3">
        <v>32000</v>
      </c>
      <c r="T19" s="2" t="s">
        <v>29</v>
      </c>
      <c r="U19" s="3">
        <v>0</v>
      </c>
      <c r="V19" s="2" t="s">
        <v>29</v>
      </c>
      <c r="W19" s="3">
        <v>0</v>
      </c>
      <c r="X19" s="2" t="s">
        <v>29</v>
      </c>
      <c r="Y19" s="3">
        <v>0</v>
      </c>
      <c r="Z19" s="1" t="s">
        <v>29</v>
      </c>
      <c r="AA19" s="1" t="b">
        <v>0</v>
      </c>
    </row>
    <row r="20" spans="1:27" x14ac:dyDescent="0.25">
      <c r="A20" s="1"/>
      <c r="B20" s="1"/>
      <c r="C20" s="2"/>
      <c r="D20" s="1"/>
      <c r="E20" s="2"/>
      <c r="F20" s="1"/>
      <c r="G20" s="1"/>
      <c r="H20" s="1"/>
      <c r="I20" s="2"/>
      <c r="J20" s="3"/>
      <c r="K20" s="3"/>
      <c r="L20" s="6">
        <f>SUBTOTAL(9,L8:L19)</f>
        <v>242000</v>
      </c>
      <c r="M20" s="1"/>
      <c r="N20" s="1"/>
      <c r="O20" s="3"/>
      <c r="P20" s="4"/>
      <c r="Q20" s="1"/>
      <c r="R20" s="2"/>
      <c r="S20" s="3"/>
      <c r="T20" s="2"/>
      <c r="U20" s="3"/>
      <c r="V20" s="2"/>
      <c r="W20" s="3"/>
      <c r="X20" s="2"/>
      <c r="Y20" s="3"/>
      <c r="Z20" s="1"/>
      <c r="AA20" s="1"/>
    </row>
    <row r="21" spans="1:27" x14ac:dyDescent="0.25">
      <c r="A21" s="1"/>
      <c r="B21" s="1"/>
      <c r="C21" s="2"/>
      <c r="D21" s="1"/>
      <c r="E21" s="2"/>
      <c r="F21" s="1"/>
      <c r="G21" s="1"/>
      <c r="H21" s="1"/>
      <c r="I21" s="2"/>
      <c r="J21" s="3"/>
      <c r="K21" s="3"/>
      <c r="L21" s="6">
        <f>SUBTOTAL(9,L4:L5,L8:L19)</f>
        <v>432000</v>
      </c>
      <c r="M21" s="1"/>
      <c r="N21" s="1"/>
      <c r="O21" s="3"/>
      <c r="P21" s="4"/>
      <c r="Q21" s="1"/>
      <c r="R21" s="2"/>
      <c r="S21" s="3"/>
      <c r="T21" s="2"/>
      <c r="U21" s="3"/>
      <c r="V21" s="2"/>
      <c r="W21" s="3"/>
      <c r="X21" s="2"/>
      <c r="Y21" s="3"/>
      <c r="Z21" s="1"/>
      <c r="AA21" s="1"/>
    </row>
    <row r="22" spans="1:27" x14ac:dyDescent="0.25">
      <c r="A22" s="5" t="s">
        <v>3604</v>
      </c>
      <c r="B22" s="5"/>
      <c r="C22" s="5"/>
      <c r="D22" s="5"/>
      <c r="E22" s="5"/>
      <c r="F22" s="5"/>
      <c r="G22" s="5"/>
      <c r="H22" s="5"/>
      <c r="I22" s="5"/>
      <c r="J22" s="5"/>
      <c r="K22" s="5"/>
      <c r="L22" s="5"/>
      <c r="M22" s="5"/>
      <c r="N22" s="5"/>
      <c r="O22" s="5"/>
      <c r="P22" s="5"/>
      <c r="Q22" s="5"/>
      <c r="R22" s="5"/>
      <c r="S22" s="5"/>
      <c r="T22" s="5"/>
      <c r="U22" s="5"/>
      <c r="V22" s="5"/>
      <c r="W22" s="5"/>
      <c r="X22" s="5"/>
      <c r="Y22" s="5"/>
      <c r="Z22" s="5"/>
      <c r="AA22" s="5"/>
    </row>
    <row r="23" spans="1:27" x14ac:dyDescent="0.25">
      <c r="A23" s="5" t="s">
        <v>3605</v>
      </c>
      <c r="B23" s="5"/>
      <c r="C23" s="5"/>
      <c r="D23" s="5"/>
      <c r="E23" s="5"/>
      <c r="F23" s="5"/>
      <c r="G23" s="5"/>
      <c r="H23" s="5"/>
      <c r="I23" s="5"/>
      <c r="J23" s="5"/>
      <c r="K23" s="5"/>
      <c r="L23" s="5"/>
      <c r="M23" s="5"/>
      <c r="N23" s="5"/>
      <c r="O23" s="5"/>
      <c r="P23" s="5"/>
      <c r="Q23" s="5"/>
      <c r="R23" s="5"/>
      <c r="S23" s="5"/>
      <c r="T23" s="5"/>
      <c r="U23" s="5"/>
      <c r="V23" s="5"/>
      <c r="W23" s="5"/>
      <c r="X23" s="5"/>
      <c r="Y23" s="5"/>
      <c r="Z23" s="5"/>
      <c r="AA23" s="5"/>
    </row>
    <row r="24" spans="1:27" x14ac:dyDescent="0.25">
      <c r="A24" s="1" t="b">
        <v>0</v>
      </c>
      <c r="B24" s="1" t="s">
        <v>3606</v>
      </c>
      <c r="C24" s="2">
        <v>4</v>
      </c>
      <c r="D24" s="1" t="s">
        <v>848</v>
      </c>
      <c r="E24" s="2">
        <v>179</v>
      </c>
      <c r="F24" s="1" t="s">
        <v>29</v>
      </c>
      <c r="G24" s="1" t="s">
        <v>849</v>
      </c>
      <c r="H24" s="1" t="s">
        <v>849</v>
      </c>
      <c r="I24" s="2" t="s">
        <v>29</v>
      </c>
      <c r="J24" s="3">
        <v>8000</v>
      </c>
      <c r="K24" s="3">
        <v>1</v>
      </c>
      <c r="L24" s="3">
        <v>8000</v>
      </c>
      <c r="M24" s="1" t="s">
        <v>751</v>
      </c>
      <c r="N24" s="1" t="s">
        <v>40</v>
      </c>
      <c r="O24" s="3">
        <v>0</v>
      </c>
      <c r="P24" s="4" t="s">
        <v>3607</v>
      </c>
      <c r="Q24" s="1" t="b">
        <v>0</v>
      </c>
      <c r="R24" s="2">
        <v>1</v>
      </c>
      <c r="S24" s="3">
        <v>8000</v>
      </c>
      <c r="T24" s="2" t="s">
        <v>29</v>
      </c>
      <c r="U24" s="3">
        <v>0</v>
      </c>
      <c r="V24" s="2" t="s">
        <v>29</v>
      </c>
      <c r="W24" s="3">
        <v>0</v>
      </c>
      <c r="X24" s="2" t="s">
        <v>29</v>
      </c>
      <c r="Y24" s="3">
        <v>0</v>
      </c>
      <c r="Z24" s="1" t="s">
        <v>29</v>
      </c>
      <c r="AA24" s="1" t="b">
        <v>0</v>
      </c>
    </row>
    <row r="25" spans="1:27" x14ac:dyDescent="0.25">
      <c r="A25" s="1"/>
      <c r="B25" s="1"/>
      <c r="C25" s="2"/>
      <c r="D25" s="1"/>
      <c r="E25" s="2"/>
      <c r="F25" s="1"/>
      <c r="G25" s="1"/>
      <c r="H25" s="1"/>
      <c r="I25" s="2"/>
      <c r="J25" s="3"/>
      <c r="K25" s="3"/>
      <c r="L25" s="6">
        <f>SUBTOTAL(9,L24)</f>
        <v>8000</v>
      </c>
      <c r="M25" s="1"/>
      <c r="N25" s="1"/>
      <c r="O25" s="3"/>
      <c r="P25" s="4"/>
      <c r="Q25" s="1"/>
      <c r="R25" s="2"/>
      <c r="S25" s="3"/>
      <c r="T25" s="2"/>
      <c r="U25" s="3"/>
      <c r="V25" s="2"/>
      <c r="W25" s="3"/>
      <c r="X25" s="2"/>
      <c r="Y25" s="3"/>
      <c r="Z25" s="1"/>
      <c r="AA25" s="1"/>
    </row>
    <row r="26" spans="1:27" x14ac:dyDescent="0.25">
      <c r="A26" s="5" t="s">
        <v>3608</v>
      </c>
      <c r="B26" s="5"/>
      <c r="C26" s="5"/>
      <c r="D26" s="5"/>
      <c r="E26" s="5"/>
      <c r="F26" s="5"/>
      <c r="G26" s="5"/>
      <c r="H26" s="5"/>
      <c r="I26" s="5"/>
      <c r="J26" s="5"/>
      <c r="K26" s="5"/>
      <c r="L26" s="5"/>
      <c r="M26" s="5"/>
      <c r="N26" s="5"/>
      <c r="O26" s="5"/>
      <c r="P26" s="5"/>
      <c r="Q26" s="5"/>
      <c r="R26" s="5"/>
      <c r="S26" s="5"/>
      <c r="T26" s="5"/>
      <c r="U26" s="5"/>
      <c r="V26" s="5"/>
      <c r="W26" s="5"/>
      <c r="X26" s="5"/>
      <c r="Y26" s="5"/>
      <c r="Z26" s="5"/>
      <c r="AA26" s="5"/>
    </row>
    <row r="27" spans="1:27" x14ac:dyDescent="0.25">
      <c r="A27" s="1" t="b">
        <v>0</v>
      </c>
      <c r="B27" s="1" t="s">
        <v>3609</v>
      </c>
      <c r="C27" s="2">
        <v>1</v>
      </c>
      <c r="D27" s="1" t="s">
        <v>27</v>
      </c>
      <c r="E27" s="2">
        <v>269</v>
      </c>
      <c r="F27" s="1" t="s">
        <v>29</v>
      </c>
      <c r="G27" s="1" t="s">
        <v>844</v>
      </c>
      <c r="H27" s="1" t="s">
        <v>844</v>
      </c>
      <c r="I27" s="2" t="s">
        <v>29</v>
      </c>
      <c r="J27" s="3">
        <v>199</v>
      </c>
      <c r="K27" s="3">
        <v>32</v>
      </c>
      <c r="L27" s="3">
        <v>6368</v>
      </c>
      <c r="M27" s="1" t="s">
        <v>29</v>
      </c>
      <c r="N27" s="1" t="s">
        <v>40</v>
      </c>
      <c r="O27" s="3">
        <v>0</v>
      </c>
      <c r="P27" s="4" t="s">
        <v>3610</v>
      </c>
      <c r="Q27" s="1" t="b">
        <v>0</v>
      </c>
      <c r="R27" s="2">
        <v>32</v>
      </c>
      <c r="S27" s="3">
        <v>6368</v>
      </c>
      <c r="T27" s="2" t="s">
        <v>29</v>
      </c>
      <c r="U27" s="3">
        <v>0</v>
      </c>
      <c r="V27" s="2" t="s">
        <v>29</v>
      </c>
      <c r="W27" s="3">
        <v>0</v>
      </c>
      <c r="X27" s="2" t="s">
        <v>29</v>
      </c>
      <c r="Y27" s="3">
        <v>0</v>
      </c>
      <c r="Z27" s="1" t="s">
        <v>29</v>
      </c>
      <c r="AA27" s="1" t="b">
        <v>0</v>
      </c>
    </row>
    <row r="28" spans="1:27" x14ac:dyDescent="0.25">
      <c r="A28" s="1" t="b">
        <v>0</v>
      </c>
      <c r="B28" s="1" t="s">
        <v>3611</v>
      </c>
      <c r="C28" s="2">
        <v>1</v>
      </c>
      <c r="D28" s="1" t="s">
        <v>27</v>
      </c>
      <c r="E28" s="2">
        <v>273</v>
      </c>
      <c r="F28" s="1" t="s">
        <v>29</v>
      </c>
      <c r="G28" s="1" t="s">
        <v>845</v>
      </c>
      <c r="H28" s="1" t="s">
        <v>845</v>
      </c>
      <c r="I28" s="2" t="s">
        <v>29</v>
      </c>
      <c r="J28" s="3">
        <v>97.3</v>
      </c>
      <c r="K28" s="3">
        <v>46</v>
      </c>
      <c r="L28" s="3">
        <v>4475.8</v>
      </c>
      <c r="M28" s="1" t="s">
        <v>751</v>
      </c>
      <c r="N28" s="1" t="s">
        <v>40</v>
      </c>
      <c r="O28" s="3">
        <v>0</v>
      </c>
      <c r="P28" s="4" t="s">
        <v>3610</v>
      </c>
      <c r="Q28" s="1" t="b">
        <v>0</v>
      </c>
      <c r="R28" s="2">
        <v>46</v>
      </c>
      <c r="S28" s="3">
        <v>4475.8</v>
      </c>
      <c r="T28" s="2" t="s">
        <v>29</v>
      </c>
      <c r="U28" s="3">
        <v>0</v>
      </c>
      <c r="V28" s="2" t="s">
        <v>29</v>
      </c>
      <c r="W28" s="3">
        <v>0</v>
      </c>
      <c r="X28" s="2" t="s">
        <v>29</v>
      </c>
      <c r="Y28" s="3">
        <v>0</v>
      </c>
      <c r="Z28" s="1" t="s">
        <v>29</v>
      </c>
      <c r="AA28" s="1" t="b">
        <v>0</v>
      </c>
    </row>
    <row r="29" spans="1:27" x14ac:dyDescent="0.25">
      <c r="A29" s="1" t="b">
        <v>0</v>
      </c>
      <c r="B29" s="1" t="s">
        <v>3612</v>
      </c>
      <c r="C29" s="2">
        <v>1</v>
      </c>
      <c r="D29" s="1" t="s">
        <v>27</v>
      </c>
      <c r="E29" s="2">
        <v>274</v>
      </c>
      <c r="F29" s="1" t="s">
        <v>29</v>
      </c>
      <c r="G29" s="1" t="s">
        <v>846</v>
      </c>
      <c r="H29" s="1" t="s">
        <v>846</v>
      </c>
      <c r="I29" s="2" t="s">
        <v>29</v>
      </c>
      <c r="J29" s="3">
        <v>3450</v>
      </c>
      <c r="K29" s="3">
        <v>2</v>
      </c>
      <c r="L29" s="3">
        <v>6900</v>
      </c>
      <c r="M29" s="1" t="s">
        <v>751</v>
      </c>
      <c r="N29" s="1" t="s">
        <v>40</v>
      </c>
      <c r="O29" s="3">
        <v>0</v>
      </c>
      <c r="P29" s="4" t="s">
        <v>3610</v>
      </c>
      <c r="Q29" s="1" t="b">
        <v>0</v>
      </c>
      <c r="R29" s="2">
        <v>2</v>
      </c>
      <c r="S29" s="3">
        <v>6900</v>
      </c>
      <c r="T29" s="2" t="s">
        <v>29</v>
      </c>
      <c r="U29" s="3">
        <v>0</v>
      </c>
      <c r="V29" s="2" t="s">
        <v>29</v>
      </c>
      <c r="W29" s="3">
        <v>0</v>
      </c>
      <c r="X29" s="2" t="s">
        <v>29</v>
      </c>
      <c r="Y29" s="3">
        <v>0</v>
      </c>
      <c r="Z29" s="1" t="s">
        <v>29</v>
      </c>
      <c r="AA29" s="1" t="b">
        <v>0</v>
      </c>
    </row>
    <row r="30" spans="1:27" x14ac:dyDescent="0.25">
      <c r="A30" s="1"/>
      <c r="B30" s="1"/>
      <c r="C30" s="2"/>
      <c r="D30" s="1"/>
      <c r="E30" s="2"/>
      <c r="F30" s="1"/>
      <c r="G30" s="1"/>
      <c r="H30" s="1"/>
      <c r="I30" s="2"/>
      <c r="J30" s="3"/>
      <c r="K30" s="3"/>
      <c r="L30" s="6">
        <f>SUBTOTAL(9,L27:L29)</f>
        <v>17743.8</v>
      </c>
      <c r="M30" s="1"/>
      <c r="N30" s="1"/>
      <c r="O30" s="3"/>
      <c r="P30" s="4"/>
      <c r="Q30" s="1"/>
      <c r="R30" s="2"/>
      <c r="S30" s="3"/>
      <c r="T30" s="2"/>
      <c r="U30" s="3"/>
      <c r="V30" s="2"/>
      <c r="W30" s="3"/>
      <c r="X30" s="2"/>
      <c r="Y30" s="3"/>
      <c r="Z30" s="1"/>
      <c r="AA30" s="1"/>
    </row>
    <row r="31" spans="1:27" x14ac:dyDescent="0.25">
      <c r="A31" s="5" t="s">
        <v>3613</v>
      </c>
      <c r="B31" s="5"/>
      <c r="C31" s="5"/>
      <c r="D31" s="5"/>
      <c r="E31" s="5"/>
      <c r="F31" s="5"/>
      <c r="G31" s="5"/>
      <c r="H31" s="5"/>
      <c r="I31" s="5"/>
      <c r="J31" s="5"/>
      <c r="K31" s="5"/>
      <c r="L31" s="5"/>
      <c r="M31" s="5"/>
      <c r="N31" s="5"/>
      <c r="O31" s="5"/>
      <c r="P31" s="5"/>
      <c r="Q31" s="5"/>
      <c r="R31" s="5"/>
      <c r="S31" s="5"/>
      <c r="T31" s="5"/>
      <c r="U31" s="5"/>
      <c r="V31" s="5"/>
      <c r="W31" s="5"/>
      <c r="X31" s="5"/>
      <c r="Y31" s="5"/>
      <c r="Z31" s="5"/>
      <c r="AA31" s="5"/>
    </row>
    <row r="32" spans="1:27" x14ac:dyDescent="0.25">
      <c r="A32" s="1" t="b">
        <v>0</v>
      </c>
      <c r="B32" s="1" t="s">
        <v>3614</v>
      </c>
      <c r="C32" s="2">
        <v>1</v>
      </c>
      <c r="D32" s="1" t="s">
        <v>776</v>
      </c>
      <c r="E32" s="2">
        <v>349</v>
      </c>
      <c r="F32" s="1" t="s">
        <v>29</v>
      </c>
      <c r="G32" s="1" t="s">
        <v>787</v>
      </c>
      <c r="H32" s="1" t="s">
        <v>787</v>
      </c>
      <c r="I32" s="2" t="s">
        <v>29</v>
      </c>
      <c r="J32" s="3">
        <v>820</v>
      </c>
      <c r="K32" s="3">
        <v>2</v>
      </c>
      <c r="L32" s="3">
        <v>1640</v>
      </c>
      <c r="M32" s="1" t="s">
        <v>751</v>
      </c>
      <c r="N32" s="1" t="s">
        <v>40</v>
      </c>
      <c r="O32" s="3">
        <v>0</v>
      </c>
      <c r="P32" s="4" t="s">
        <v>3615</v>
      </c>
      <c r="Q32" s="1" t="b">
        <v>0</v>
      </c>
      <c r="R32" s="2">
        <v>2</v>
      </c>
      <c r="S32" s="3">
        <v>1640</v>
      </c>
      <c r="T32" s="2" t="s">
        <v>29</v>
      </c>
      <c r="U32" s="3">
        <v>0</v>
      </c>
      <c r="V32" s="2" t="s">
        <v>29</v>
      </c>
      <c r="W32" s="3">
        <v>0</v>
      </c>
      <c r="X32" s="2" t="s">
        <v>29</v>
      </c>
      <c r="Y32" s="3">
        <v>0</v>
      </c>
      <c r="Z32" s="1" t="s">
        <v>29</v>
      </c>
      <c r="AA32" s="1" t="b">
        <v>0</v>
      </c>
    </row>
    <row r="33" spans="1:27" x14ac:dyDescent="0.25">
      <c r="A33" s="1" t="b">
        <v>0</v>
      </c>
      <c r="B33" s="1" t="s">
        <v>3616</v>
      </c>
      <c r="C33" s="2">
        <v>1</v>
      </c>
      <c r="D33" s="1" t="s">
        <v>776</v>
      </c>
      <c r="E33" s="2">
        <v>352</v>
      </c>
      <c r="F33" s="1" t="s">
        <v>29</v>
      </c>
      <c r="G33" s="1" t="s">
        <v>777</v>
      </c>
      <c r="H33" s="1" t="s">
        <v>777</v>
      </c>
      <c r="I33" s="2" t="s">
        <v>29</v>
      </c>
      <c r="J33" s="3">
        <v>640</v>
      </c>
      <c r="K33" s="3">
        <v>4</v>
      </c>
      <c r="L33" s="3">
        <v>2560</v>
      </c>
      <c r="M33" s="1" t="s">
        <v>751</v>
      </c>
      <c r="N33" s="1" t="s">
        <v>40</v>
      </c>
      <c r="O33" s="3">
        <v>0</v>
      </c>
      <c r="P33" s="4" t="s">
        <v>3615</v>
      </c>
      <c r="Q33" s="1" t="b">
        <v>0</v>
      </c>
      <c r="R33" s="2">
        <v>4</v>
      </c>
      <c r="S33" s="3">
        <v>2560</v>
      </c>
      <c r="T33" s="2" t="s">
        <v>29</v>
      </c>
      <c r="U33" s="3">
        <v>0</v>
      </c>
      <c r="V33" s="2" t="s">
        <v>29</v>
      </c>
      <c r="W33" s="3">
        <v>0</v>
      </c>
      <c r="X33" s="2" t="s">
        <v>29</v>
      </c>
      <c r="Y33" s="3">
        <v>0</v>
      </c>
      <c r="Z33" s="1" t="s">
        <v>29</v>
      </c>
      <c r="AA33" s="1" t="b">
        <v>0</v>
      </c>
    </row>
    <row r="34" spans="1:27" x14ac:dyDescent="0.25">
      <c r="A34" s="1" t="b">
        <v>0</v>
      </c>
      <c r="B34" s="1" t="s">
        <v>3617</v>
      </c>
      <c r="C34" s="2">
        <v>1</v>
      </c>
      <c r="D34" s="1" t="s">
        <v>776</v>
      </c>
      <c r="E34" s="2">
        <v>353</v>
      </c>
      <c r="F34" s="1" t="s">
        <v>29</v>
      </c>
      <c r="G34" s="1" t="s">
        <v>777</v>
      </c>
      <c r="H34" s="1" t="s">
        <v>777</v>
      </c>
      <c r="I34" s="2" t="s">
        <v>29</v>
      </c>
      <c r="J34" s="3">
        <v>610</v>
      </c>
      <c r="K34" s="3">
        <v>1</v>
      </c>
      <c r="L34" s="3">
        <v>610</v>
      </c>
      <c r="M34" s="1" t="s">
        <v>29</v>
      </c>
      <c r="N34" s="1" t="s">
        <v>40</v>
      </c>
      <c r="O34" s="3">
        <v>0</v>
      </c>
      <c r="P34" s="4" t="s">
        <v>3615</v>
      </c>
      <c r="Q34" s="1" t="b">
        <v>0</v>
      </c>
      <c r="R34" s="2">
        <v>1</v>
      </c>
      <c r="S34" s="3">
        <v>610</v>
      </c>
      <c r="T34" s="2" t="s">
        <v>29</v>
      </c>
      <c r="U34" s="3">
        <v>0</v>
      </c>
      <c r="V34" s="2" t="s">
        <v>29</v>
      </c>
      <c r="W34" s="3">
        <v>0</v>
      </c>
      <c r="X34" s="2" t="s">
        <v>29</v>
      </c>
      <c r="Y34" s="3">
        <v>0</v>
      </c>
      <c r="Z34" s="1" t="s">
        <v>29</v>
      </c>
      <c r="AA34" s="1" t="b">
        <v>0</v>
      </c>
    </row>
    <row r="35" spans="1:27" x14ac:dyDescent="0.25">
      <c r="A35" s="1" t="b">
        <v>0</v>
      </c>
      <c r="B35" s="1" t="s">
        <v>3618</v>
      </c>
      <c r="C35" s="2">
        <v>1</v>
      </c>
      <c r="D35" s="1" t="s">
        <v>776</v>
      </c>
      <c r="E35" s="2">
        <v>354</v>
      </c>
      <c r="F35" s="1" t="s">
        <v>29</v>
      </c>
      <c r="G35" s="1" t="s">
        <v>804</v>
      </c>
      <c r="H35" s="1" t="s">
        <v>804</v>
      </c>
      <c r="I35" s="2" t="s">
        <v>29</v>
      </c>
      <c r="J35" s="3">
        <v>850</v>
      </c>
      <c r="K35" s="3">
        <v>1</v>
      </c>
      <c r="L35" s="3">
        <v>850</v>
      </c>
      <c r="M35" s="1" t="s">
        <v>751</v>
      </c>
      <c r="N35" s="1" t="s">
        <v>40</v>
      </c>
      <c r="O35" s="3">
        <v>0</v>
      </c>
      <c r="P35" s="4" t="s">
        <v>3615</v>
      </c>
      <c r="Q35" s="1" t="b">
        <v>0</v>
      </c>
      <c r="R35" s="2">
        <v>1</v>
      </c>
      <c r="S35" s="3">
        <v>850</v>
      </c>
      <c r="T35" s="2" t="s">
        <v>29</v>
      </c>
      <c r="U35" s="3">
        <v>0</v>
      </c>
      <c r="V35" s="2" t="s">
        <v>29</v>
      </c>
      <c r="W35" s="3">
        <v>0</v>
      </c>
      <c r="X35" s="2" t="s">
        <v>29</v>
      </c>
      <c r="Y35" s="3">
        <v>0</v>
      </c>
      <c r="Z35" s="1" t="s">
        <v>29</v>
      </c>
      <c r="AA35" s="1" t="b">
        <v>0</v>
      </c>
    </row>
    <row r="36" spans="1:27" x14ac:dyDescent="0.25">
      <c r="A36" s="1" t="b">
        <v>0</v>
      </c>
      <c r="B36" s="1" t="s">
        <v>3619</v>
      </c>
      <c r="C36" s="2">
        <v>1</v>
      </c>
      <c r="D36" s="1" t="s">
        <v>776</v>
      </c>
      <c r="E36" s="2">
        <v>355</v>
      </c>
      <c r="F36" s="1" t="s">
        <v>29</v>
      </c>
      <c r="G36" s="1" t="s">
        <v>782</v>
      </c>
      <c r="H36" s="1" t="s">
        <v>782</v>
      </c>
      <c r="I36" s="2" t="s">
        <v>29</v>
      </c>
      <c r="J36" s="3">
        <v>35</v>
      </c>
      <c r="K36" s="3">
        <v>8</v>
      </c>
      <c r="L36" s="3">
        <v>280</v>
      </c>
      <c r="M36" s="1" t="s">
        <v>751</v>
      </c>
      <c r="N36" s="1" t="s">
        <v>40</v>
      </c>
      <c r="O36" s="3">
        <v>0</v>
      </c>
      <c r="P36" s="4" t="s">
        <v>3615</v>
      </c>
      <c r="Q36" s="1" t="b">
        <v>0</v>
      </c>
      <c r="R36" s="2">
        <v>8</v>
      </c>
      <c r="S36" s="3">
        <v>280</v>
      </c>
      <c r="T36" s="2" t="s">
        <v>29</v>
      </c>
      <c r="U36" s="3">
        <v>0</v>
      </c>
      <c r="V36" s="2" t="s">
        <v>29</v>
      </c>
      <c r="W36" s="3">
        <v>0</v>
      </c>
      <c r="X36" s="2" t="s">
        <v>29</v>
      </c>
      <c r="Y36" s="3">
        <v>0</v>
      </c>
      <c r="Z36" s="1" t="s">
        <v>29</v>
      </c>
      <c r="AA36" s="1" t="b">
        <v>0</v>
      </c>
    </row>
    <row r="37" spans="1:27" x14ac:dyDescent="0.25">
      <c r="A37" s="1" t="b">
        <v>0</v>
      </c>
      <c r="B37" s="1" t="s">
        <v>3620</v>
      </c>
      <c r="C37" s="2">
        <v>1</v>
      </c>
      <c r="D37" s="1" t="s">
        <v>776</v>
      </c>
      <c r="E37" s="2">
        <v>356</v>
      </c>
      <c r="F37" s="1" t="s">
        <v>29</v>
      </c>
      <c r="G37" s="1" t="s">
        <v>807</v>
      </c>
      <c r="H37" s="1" t="s">
        <v>807</v>
      </c>
      <c r="I37" s="2" t="s">
        <v>29</v>
      </c>
      <c r="J37" s="3">
        <v>230</v>
      </c>
      <c r="K37" s="3">
        <v>10</v>
      </c>
      <c r="L37" s="3">
        <v>2300</v>
      </c>
      <c r="M37" s="1" t="s">
        <v>751</v>
      </c>
      <c r="N37" s="1" t="s">
        <v>40</v>
      </c>
      <c r="O37" s="3">
        <v>0</v>
      </c>
      <c r="P37" s="4" t="s">
        <v>3615</v>
      </c>
      <c r="Q37" s="1" t="b">
        <v>0</v>
      </c>
      <c r="R37" s="2">
        <v>10</v>
      </c>
      <c r="S37" s="3">
        <v>2300</v>
      </c>
      <c r="T37" s="2" t="s">
        <v>29</v>
      </c>
      <c r="U37" s="3">
        <v>0</v>
      </c>
      <c r="V37" s="2" t="s">
        <v>29</v>
      </c>
      <c r="W37" s="3">
        <v>0</v>
      </c>
      <c r="X37" s="2" t="s">
        <v>29</v>
      </c>
      <c r="Y37" s="3">
        <v>0</v>
      </c>
      <c r="Z37" s="1" t="s">
        <v>29</v>
      </c>
      <c r="AA37" s="1" t="b">
        <v>0</v>
      </c>
    </row>
    <row r="38" spans="1:27" x14ac:dyDescent="0.25">
      <c r="A38" s="1" t="b">
        <v>0</v>
      </c>
      <c r="B38" s="1" t="s">
        <v>3621</v>
      </c>
      <c r="C38" s="2">
        <v>1</v>
      </c>
      <c r="D38" s="1" t="s">
        <v>776</v>
      </c>
      <c r="E38" s="2">
        <v>357</v>
      </c>
      <c r="F38" s="1" t="s">
        <v>29</v>
      </c>
      <c r="G38" s="1" t="s">
        <v>802</v>
      </c>
      <c r="H38" s="1" t="s">
        <v>802</v>
      </c>
      <c r="I38" s="2" t="s">
        <v>29</v>
      </c>
      <c r="J38" s="3">
        <v>420</v>
      </c>
      <c r="K38" s="3">
        <v>1</v>
      </c>
      <c r="L38" s="3">
        <v>420</v>
      </c>
      <c r="M38" s="1" t="s">
        <v>29</v>
      </c>
      <c r="N38" s="1" t="s">
        <v>40</v>
      </c>
      <c r="O38" s="3">
        <v>0</v>
      </c>
      <c r="P38" s="4" t="s">
        <v>3615</v>
      </c>
      <c r="Q38" s="1" t="b">
        <v>0</v>
      </c>
      <c r="R38" s="2">
        <v>1</v>
      </c>
      <c r="S38" s="3">
        <v>420</v>
      </c>
      <c r="T38" s="2" t="s">
        <v>29</v>
      </c>
      <c r="U38" s="3">
        <v>0</v>
      </c>
      <c r="V38" s="2" t="s">
        <v>29</v>
      </c>
      <c r="W38" s="3">
        <v>0</v>
      </c>
      <c r="X38" s="2" t="s">
        <v>29</v>
      </c>
      <c r="Y38" s="3">
        <v>0</v>
      </c>
      <c r="Z38" s="1" t="s">
        <v>29</v>
      </c>
      <c r="AA38" s="1" t="b">
        <v>0</v>
      </c>
    </row>
    <row r="39" spans="1:27" x14ac:dyDescent="0.25">
      <c r="A39" s="1" t="b">
        <v>0</v>
      </c>
      <c r="B39" s="1" t="s">
        <v>3622</v>
      </c>
      <c r="C39" s="2">
        <v>1</v>
      </c>
      <c r="D39" s="1" t="s">
        <v>65</v>
      </c>
      <c r="E39" s="2">
        <v>180</v>
      </c>
      <c r="F39" s="1" t="s">
        <v>29</v>
      </c>
      <c r="G39" s="1" t="s">
        <v>794</v>
      </c>
      <c r="H39" s="1" t="s">
        <v>794</v>
      </c>
      <c r="I39" s="2" t="s">
        <v>29</v>
      </c>
      <c r="J39" s="3">
        <v>300</v>
      </c>
      <c r="K39" s="3">
        <v>8</v>
      </c>
      <c r="L39" s="3">
        <v>2400</v>
      </c>
      <c r="M39" s="1" t="s">
        <v>751</v>
      </c>
      <c r="N39" s="1" t="s">
        <v>40</v>
      </c>
      <c r="O39" s="3">
        <v>0</v>
      </c>
      <c r="P39" s="4" t="s">
        <v>3615</v>
      </c>
      <c r="Q39" s="1" t="b">
        <v>0</v>
      </c>
      <c r="R39" s="2">
        <v>8</v>
      </c>
      <c r="S39" s="3">
        <v>2400</v>
      </c>
      <c r="T39" s="2" t="s">
        <v>29</v>
      </c>
      <c r="U39" s="3">
        <v>0</v>
      </c>
      <c r="V39" s="2" t="s">
        <v>29</v>
      </c>
      <c r="W39" s="3">
        <v>0</v>
      </c>
      <c r="X39" s="2" t="s">
        <v>29</v>
      </c>
      <c r="Y39" s="3">
        <v>0</v>
      </c>
      <c r="Z39" s="1" t="s">
        <v>29</v>
      </c>
      <c r="AA39" s="1" t="b">
        <v>0</v>
      </c>
    </row>
    <row r="40" spans="1:27" x14ac:dyDescent="0.25">
      <c r="A40" s="1" t="b">
        <v>0</v>
      </c>
      <c r="B40" s="1" t="s">
        <v>3623</v>
      </c>
      <c r="C40" s="2">
        <v>1</v>
      </c>
      <c r="D40" s="1" t="s">
        <v>65</v>
      </c>
      <c r="E40" s="2">
        <v>181</v>
      </c>
      <c r="F40" s="1" t="s">
        <v>29</v>
      </c>
      <c r="G40" s="1" t="s">
        <v>809</v>
      </c>
      <c r="H40" s="1" t="s">
        <v>809</v>
      </c>
      <c r="I40" s="2" t="s">
        <v>29</v>
      </c>
      <c r="J40" s="3">
        <v>1500</v>
      </c>
      <c r="K40" s="3">
        <v>20</v>
      </c>
      <c r="L40" s="3">
        <v>30000</v>
      </c>
      <c r="M40" s="1" t="s">
        <v>751</v>
      </c>
      <c r="N40" s="1" t="s">
        <v>40</v>
      </c>
      <c r="O40" s="3">
        <v>0</v>
      </c>
      <c r="P40" s="4" t="s">
        <v>3615</v>
      </c>
      <c r="Q40" s="1" t="b">
        <v>0</v>
      </c>
      <c r="R40" s="2">
        <v>20</v>
      </c>
      <c r="S40" s="3">
        <v>30000</v>
      </c>
      <c r="T40" s="2" t="s">
        <v>29</v>
      </c>
      <c r="U40" s="3">
        <v>0</v>
      </c>
      <c r="V40" s="2" t="s">
        <v>29</v>
      </c>
      <c r="W40" s="3">
        <v>0</v>
      </c>
      <c r="X40" s="2" t="s">
        <v>29</v>
      </c>
      <c r="Y40" s="3">
        <v>0</v>
      </c>
      <c r="Z40" s="1" t="s">
        <v>29</v>
      </c>
      <c r="AA40" s="1" t="b">
        <v>0</v>
      </c>
    </row>
    <row r="41" spans="1:27" x14ac:dyDescent="0.25">
      <c r="A41" s="1" t="b">
        <v>0</v>
      </c>
      <c r="B41" s="1" t="s">
        <v>3624</v>
      </c>
      <c r="C41" s="2">
        <v>1</v>
      </c>
      <c r="D41" s="1" t="s">
        <v>65</v>
      </c>
      <c r="E41" s="2">
        <v>182</v>
      </c>
      <c r="F41" s="1" t="s">
        <v>29</v>
      </c>
      <c r="G41" s="1" t="s">
        <v>784</v>
      </c>
      <c r="H41" s="1" t="s">
        <v>784</v>
      </c>
      <c r="I41" s="2" t="s">
        <v>29</v>
      </c>
      <c r="J41" s="3">
        <v>800</v>
      </c>
      <c r="K41" s="3">
        <v>15</v>
      </c>
      <c r="L41" s="3">
        <v>12000</v>
      </c>
      <c r="M41" s="1" t="s">
        <v>751</v>
      </c>
      <c r="N41" s="1" t="s">
        <v>40</v>
      </c>
      <c r="O41" s="3">
        <v>0</v>
      </c>
      <c r="P41" s="4" t="s">
        <v>3615</v>
      </c>
      <c r="Q41" s="1" t="b">
        <v>0</v>
      </c>
      <c r="R41" s="2">
        <v>15</v>
      </c>
      <c r="S41" s="3">
        <v>12000</v>
      </c>
      <c r="T41" s="2" t="s">
        <v>29</v>
      </c>
      <c r="U41" s="3">
        <v>0</v>
      </c>
      <c r="V41" s="2" t="s">
        <v>29</v>
      </c>
      <c r="W41" s="3">
        <v>0</v>
      </c>
      <c r="X41" s="2" t="s">
        <v>29</v>
      </c>
      <c r="Y41" s="3">
        <v>0</v>
      </c>
      <c r="Z41" s="1" t="s">
        <v>29</v>
      </c>
      <c r="AA41" s="1" t="b">
        <v>0</v>
      </c>
    </row>
    <row r="42" spans="1:27" x14ac:dyDescent="0.25">
      <c r="A42" s="1" t="b">
        <v>0</v>
      </c>
      <c r="B42" s="1" t="s">
        <v>3625</v>
      </c>
      <c r="C42" s="2">
        <v>1</v>
      </c>
      <c r="D42" s="1" t="s">
        <v>65</v>
      </c>
      <c r="E42" s="2">
        <v>183</v>
      </c>
      <c r="F42" s="1" t="s">
        <v>29</v>
      </c>
      <c r="G42" s="1" t="s">
        <v>788</v>
      </c>
      <c r="H42" s="1" t="s">
        <v>788</v>
      </c>
      <c r="I42" s="2" t="s">
        <v>29</v>
      </c>
      <c r="J42" s="3">
        <v>2000</v>
      </c>
      <c r="K42" s="3">
        <v>6</v>
      </c>
      <c r="L42" s="3">
        <v>12000</v>
      </c>
      <c r="M42" s="1" t="s">
        <v>751</v>
      </c>
      <c r="N42" s="1" t="s">
        <v>30</v>
      </c>
      <c r="O42" s="3">
        <v>0</v>
      </c>
      <c r="P42" s="4" t="s">
        <v>3615</v>
      </c>
      <c r="Q42" s="1" t="b">
        <v>0</v>
      </c>
      <c r="R42" s="2">
        <v>6</v>
      </c>
      <c r="S42" s="3">
        <v>12000</v>
      </c>
      <c r="T42" s="2" t="s">
        <v>29</v>
      </c>
      <c r="U42" s="3">
        <v>0</v>
      </c>
      <c r="V42" s="2" t="s">
        <v>29</v>
      </c>
      <c r="W42" s="3">
        <v>0</v>
      </c>
      <c r="X42" s="2" t="s">
        <v>29</v>
      </c>
      <c r="Y42" s="3">
        <v>0</v>
      </c>
      <c r="Z42" s="1" t="s">
        <v>29</v>
      </c>
      <c r="AA42" s="1" t="b">
        <v>0</v>
      </c>
    </row>
    <row r="43" spans="1:27" x14ac:dyDescent="0.25">
      <c r="A43" s="1" t="b">
        <v>0</v>
      </c>
      <c r="B43" s="1" t="s">
        <v>3626</v>
      </c>
      <c r="C43" s="2">
        <v>1</v>
      </c>
      <c r="D43" s="1" t="s">
        <v>65</v>
      </c>
      <c r="E43" s="2">
        <v>184</v>
      </c>
      <c r="F43" s="1" t="s">
        <v>29</v>
      </c>
      <c r="G43" s="1" t="s">
        <v>792</v>
      </c>
      <c r="H43" s="1" t="s">
        <v>792</v>
      </c>
      <c r="I43" s="2" t="s">
        <v>29</v>
      </c>
      <c r="J43" s="3">
        <v>300</v>
      </c>
      <c r="K43" s="3">
        <v>10</v>
      </c>
      <c r="L43" s="3">
        <v>3000</v>
      </c>
      <c r="M43" s="1" t="s">
        <v>751</v>
      </c>
      <c r="N43" s="1" t="s">
        <v>40</v>
      </c>
      <c r="O43" s="3">
        <v>0</v>
      </c>
      <c r="P43" s="4" t="s">
        <v>3615</v>
      </c>
      <c r="Q43" s="1" t="b">
        <v>0</v>
      </c>
      <c r="R43" s="2">
        <v>10</v>
      </c>
      <c r="S43" s="3">
        <v>3000</v>
      </c>
      <c r="T43" s="2" t="s">
        <v>29</v>
      </c>
      <c r="U43" s="3">
        <v>0</v>
      </c>
      <c r="V43" s="2" t="s">
        <v>29</v>
      </c>
      <c r="W43" s="3">
        <v>0</v>
      </c>
      <c r="X43" s="2" t="s">
        <v>29</v>
      </c>
      <c r="Y43" s="3">
        <v>0</v>
      </c>
      <c r="Z43" s="1" t="s">
        <v>29</v>
      </c>
      <c r="AA43" s="1" t="b">
        <v>0</v>
      </c>
    </row>
    <row r="44" spans="1:27" x14ac:dyDescent="0.25">
      <c r="A44" s="1" t="b">
        <v>0</v>
      </c>
      <c r="B44" s="1" t="s">
        <v>3627</v>
      </c>
      <c r="C44" s="2">
        <v>1</v>
      </c>
      <c r="D44" s="1" t="s">
        <v>65</v>
      </c>
      <c r="E44" s="2">
        <v>281</v>
      </c>
      <c r="F44" s="1" t="s">
        <v>29</v>
      </c>
      <c r="G44" s="1" t="s">
        <v>798</v>
      </c>
      <c r="H44" s="1" t="s">
        <v>798</v>
      </c>
      <c r="I44" s="2" t="s">
        <v>29</v>
      </c>
      <c r="J44" s="3">
        <v>300</v>
      </c>
      <c r="K44" s="3">
        <v>30</v>
      </c>
      <c r="L44" s="3">
        <v>9000</v>
      </c>
      <c r="M44" s="1" t="s">
        <v>751</v>
      </c>
      <c r="N44" s="1" t="s">
        <v>40</v>
      </c>
      <c r="O44" s="3">
        <v>0</v>
      </c>
      <c r="P44" s="4" t="s">
        <v>3615</v>
      </c>
      <c r="Q44" s="1" t="b">
        <v>0</v>
      </c>
      <c r="R44" s="2">
        <v>30</v>
      </c>
      <c r="S44" s="3">
        <v>9000</v>
      </c>
      <c r="T44" s="2" t="s">
        <v>29</v>
      </c>
      <c r="U44" s="3">
        <v>0</v>
      </c>
      <c r="V44" s="2" t="s">
        <v>29</v>
      </c>
      <c r="W44" s="3">
        <v>0</v>
      </c>
      <c r="X44" s="2" t="s">
        <v>29</v>
      </c>
      <c r="Y44" s="3">
        <v>0</v>
      </c>
      <c r="Z44" s="1" t="s">
        <v>29</v>
      </c>
      <c r="AA44" s="1" t="b">
        <v>0</v>
      </c>
    </row>
    <row r="45" spans="1:27" x14ac:dyDescent="0.25">
      <c r="A45" s="1"/>
      <c r="B45" s="1"/>
      <c r="C45" s="2"/>
      <c r="D45" s="1"/>
      <c r="E45" s="2"/>
      <c r="F45" s="1"/>
      <c r="G45" s="1"/>
      <c r="H45" s="1"/>
      <c r="I45" s="2"/>
      <c r="J45" s="3"/>
      <c r="K45" s="3"/>
      <c r="L45" s="6">
        <f>SUBTOTAL(9,L32:L44)</f>
        <v>77060</v>
      </c>
      <c r="M45" s="1"/>
      <c r="N45" s="1"/>
      <c r="O45" s="3"/>
      <c r="P45" s="4"/>
      <c r="Q45" s="1"/>
      <c r="R45" s="2"/>
      <c r="S45" s="3"/>
      <c r="T45" s="2"/>
      <c r="U45" s="3"/>
      <c r="V45" s="2"/>
      <c r="W45" s="3"/>
      <c r="X45" s="2"/>
      <c r="Y45" s="3"/>
      <c r="Z45" s="1"/>
      <c r="AA45" s="1"/>
    </row>
    <row r="46" spans="1:27" x14ac:dyDescent="0.25">
      <c r="A46" s="5" t="s">
        <v>3628</v>
      </c>
      <c r="B46" s="5"/>
      <c r="C46" s="5"/>
      <c r="D46" s="5"/>
      <c r="E46" s="5"/>
      <c r="F46" s="5"/>
      <c r="G46" s="5"/>
      <c r="H46" s="5"/>
      <c r="I46" s="5"/>
      <c r="J46" s="5"/>
      <c r="K46" s="5"/>
      <c r="L46" s="5"/>
      <c r="M46" s="5"/>
      <c r="N46" s="5"/>
      <c r="O46" s="5"/>
      <c r="P46" s="5"/>
      <c r="Q46" s="5"/>
      <c r="R46" s="5"/>
      <c r="S46" s="5"/>
      <c r="T46" s="5"/>
      <c r="U46" s="5"/>
      <c r="V46" s="5"/>
      <c r="W46" s="5"/>
      <c r="X46" s="5"/>
      <c r="Y46" s="5"/>
      <c r="Z46" s="5"/>
      <c r="AA46" s="5"/>
    </row>
    <row r="47" spans="1:27" x14ac:dyDescent="0.25">
      <c r="A47" s="1" t="b">
        <v>0</v>
      </c>
      <c r="B47" s="1" t="s">
        <v>3629</v>
      </c>
      <c r="C47" s="2">
        <v>1</v>
      </c>
      <c r="D47" s="1" t="s">
        <v>27</v>
      </c>
      <c r="E47" s="2">
        <v>277</v>
      </c>
      <c r="F47" s="1" t="s">
        <v>29</v>
      </c>
      <c r="G47" s="1" t="s">
        <v>801</v>
      </c>
      <c r="H47" s="1" t="s">
        <v>801</v>
      </c>
      <c r="I47" s="2" t="s">
        <v>29</v>
      </c>
      <c r="J47" s="3">
        <v>600</v>
      </c>
      <c r="K47" s="3">
        <v>3</v>
      </c>
      <c r="L47" s="3">
        <v>1800</v>
      </c>
      <c r="M47" s="1" t="s">
        <v>751</v>
      </c>
      <c r="N47" s="1" t="s">
        <v>40</v>
      </c>
      <c r="O47" s="3">
        <v>0</v>
      </c>
      <c r="P47" s="4" t="s">
        <v>3630</v>
      </c>
      <c r="Q47" s="1" t="b">
        <v>0</v>
      </c>
      <c r="R47" s="2">
        <v>3</v>
      </c>
      <c r="S47" s="3">
        <v>1800</v>
      </c>
      <c r="T47" s="2" t="s">
        <v>29</v>
      </c>
      <c r="U47" s="3">
        <v>0</v>
      </c>
      <c r="V47" s="2" t="s">
        <v>29</v>
      </c>
      <c r="W47" s="3">
        <v>0</v>
      </c>
      <c r="X47" s="2" t="s">
        <v>29</v>
      </c>
      <c r="Y47" s="3">
        <v>0</v>
      </c>
      <c r="Z47" s="1" t="s">
        <v>29</v>
      </c>
      <c r="AA47" s="1" t="b">
        <v>0</v>
      </c>
    </row>
    <row r="48" spans="1:27" x14ac:dyDescent="0.25">
      <c r="A48" s="1" t="b">
        <v>0</v>
      </c>
      <c r="B48" s="1" t="s">
        <v>3631</v>
      </c>
      <c r="C48" s="2">
        <v>1</v>
      </c>
      <c r="D48" s="1" t="s">
        <v>27</v>
      </c>
      <c r="E48" s="2">
        <v>278</v>
      </c>
      <c r="F48" s="1" t="s">
        <v>29</v>
      </c>
      <c r="G48" s="1" t="s">
        <v>785</v>
      </c>
      <c r="H48" s="1" t="s">
        <v>785</v>
      </c>
      <c r="I48" s="2" t="s">
        <v>29</v>
      </c>
      <c r="J48" s="3">
        <v>200</v>
      </c>
      <c r="K48" s="3">
        <v>4</v>
      </c>
      <c r="L48" s="3">
        <v>800</v>
      </c>
      <c r="M48" s="1" t="s">
        <v>751</v>
      </c>
      <c r="N48" s="1" t="s">
        <v>40</v>
      </c>
      <c r="O48" s="3">
        <v>0</v>
      </c>
      <c r="P48" s="4" t="s">
        <v>3630</v>
      </c>
      <c r="Q48" s="1" t="b">
        <v>0</v>
      </c>
      <c r="R48" s="2">
        <v>4</v>
      </c>
      <c r="S48" s="3">
        <v>800</v>
      </c>
      <c r="T48" s="2" t="s">
        <v>29</v>
      </c>
      <c r="U48" s="3">
        <v>0</v>
      </c>
      <c r="V48" s="2" t="s">
        <v>29</v>
      </c>
      <c r="W48" s="3">
        <v>0</v>
      </c>
      <c r="X48" s="2" t="s">
        <v>29</v>
      </c>
      <c r="Y48" s="3">
        <v>0</v>
      </c>
      <c r="Z48" s="1" t="s">
        <v>29</v>
      </c>
      <c r="AA48" s="1" t="b">
        <v>0</v>
      </c>
    </row>
    <row r="49" spans="1:27" x14ac:dyDescent="0.25">
      <c r="A49" s="1" t="b">
        <v>0</v>
      </c>
      <c r="B49" s="1" t="s">
        <v>3632</v>
      </c>
      <c r="C49" s="2">
        <v>1</v>
      </c>
      <c r="D49" s="1" t="s">
        <v>65</v>
      </c>
      <c r="E49" s="2">
        <v>143</v>
      </c>
      <c r="F49" s="1" t="s">
        <v>29</v>
      </c>
      <c r="G49" s="1" t="s">
        <v>779</v>
      </c>
      <c r="H49" s="1" t="s">
        <v>779</v>
      </c>
      <c r="I49" s="2" t="s">
        <v>29</v>
      </c>
      <c r="J49" s="3">
        <v>700</v>
      </c>
      <c r="K49" s="3">
        <v>4</v>
      </c>
      <c r="L49" s="3">
        <v>2800</v>
      </c>
      <c r="M49" s="1" t="s">
        <v>751</v>
      </c>
      <c r="N49" s="1" t="s">
        <v>40</v>
      </c>
      <c r="O49" s="3">
        <v>0</v>
      </c>
      <c r="P49" s="4" t="s">
        <v>3630</v>
      </c>
      <c r="Q49" s="1" t="b">
        <v>0</v>
      </c>
      <c r="R49" s="2">
        <v>4</v>
      </c>
      <c r="S49" s="3">
        <v>2800</v>
      </c>
      <c r="T49" s="2" t="s">
        <v>29</v>
      </c>
      <c r="U49" s="3">
        <v>0</v>
      </c>
      <c r="V49" s="2" t="s">
        <v>29</v>
      </c>
      <c r="W49" s="3">
        <v>0</v>
      </c>
      <c r="X49" s="2" t="s">
        <v>29</v>
      </c>
      <c r="Y49" s="3">
        <v>0</v>
      </c>
      <c r="Z49" s="1" t="s">
        <v>29</v>
      </c>
      <c r="AA49" s="1" t="b">
        <v>0</v>
      </c>
    </row>
    <row r="50" spans="1:27" x14ac:dyDescent="0.25">
      <c r="A50" s="1" t="b">
        <v>0</v>
      </c>
      <c r="B50" s="1" t="s">
        <v>3633</v>
      </c>
      <c r="C50" s="2">
        <v>1</v>
      </c>
      <c r="D50" s="1" t="s">
        <v>65</v>
      </c>
      <c r="E50" s="2">
        <v>154</v>
      </c>
      <c r="F50" s="1" t="s">
        <v>29</v>
      </c>
      <c r="G50" s="1" t="s">
        <v>778</v>
      </c>
      <c r="H50" s="1" t="s">
        <v>778</v>
      </c>
      <c r="I50" s="2" t="s">
        <v>29</v>
      </c>
      <c r="J50" s="3">
        <v>500</v>
      </c>
      <c r="K50" s="3">
        <v>3</v>
      </c>
      <c r="L50" s="3">
        <v>1500</v>
      </c>
      <c r="M50" s="1" t="s">
        <v>751</v>
      </c>
      <c r="N50" s="1" t="s">
        <v>40</v>
      </c>
      <c r="O50" s="3">
        <v>0</v>
      </c>
      <c r="P50" s="4" t="s">
        <v>3630</v>
      </c>
      <c r="Q50" s="1" t="b">
        <v>0</v>
      </c>
      <c r="R50" s="2">
        <v>3</v>
      </c>
      <c r="S50" s="3">
        <v>1500</v>
      </c>
      <c r="T50" s="2" t="s">
        <v>29</v>
      </c>
      <c r="U50" s="3">
        <v>0</v>
      </c>
      <c r="V50" s="2" t="s">
        <v>29</v>
      </c>
      <c r="W50" s="3">
        <v>0</v>
      </c>
      <c r="X50" s="2" t="s">
        <v>29</v>
      </c>
      <c r="Y50" s="3">
        <v>0</v>
      </c>
      <c r="Z50" s="1" t="s">
        <v>29</v>
      </c>
      <c r="AA50" s="1" t="b">
        <v>0</v>
      </c>
    </row>
    <row r="51" spans="1:27" x14ac:dyDescent="0.25">
      <c r="A51" s="1" t="b">
        <v>0</v>
      </c>
      <c r="B51" s="1" t="s">
        <v>3634</v>
      </c>
      <c r="C51" s="2">
        <v>1</v>
      </c>
      <c r="D51" s="1" t="s">
        <v>65</v>
      </c>
      <c r="E51" s="2">
        <v>155</v>
      </c>
      <c r="F51" s="1" t="s">
        <v>29</v>
      </c>
      <c r="G51" s="1" t="s">
        <v>778</v>
      </c>
      <c r="H51" s="1" t="s">
        <v>778</v>
      </c>
      <c r="I51" s="2" t="s">
        <v>29</v>
      </c>
      <c r="J51" s="3">
        <v>500</v>
      </c>
      <c r="K51" s="3">
        <v>3</v>
      </c>
      <c r="L51" s="3">
        <v>1500</v>
      </c>
      <c r="M51" s="1" t="s">
        <v>751</v>
      </c>
      <c r="N51" s="1" t="s">
        <v>40</v>
      </c>
      <c r="O51" s="3">
        <v>0</v>
      </c>
      <c r="P51" s="4" t="s">
        <v>3630</v>
      </c>
      <c r="Q51" s="1" t="b">
        <v>0</v>
      </c>
      <c r="R51" s="2">
        <v>3</v>
      </c>
      <c r="S51" s="3">
        <v>1500</v>
      </c>
      <c r="T51" s="2" t="s">
        <v>29</v>
      </c>
      <c r="U51" s="3">
        <v>0</v>
      </c>
      <c r="V51" s="2" t="s">
        <v>29</v>
      </c>
      <c r="W51" s="3">
        <v>0</v>
      </c>
      <c r="X51" s="2" t="s">
        <v>29</v>
      </c>
      <c r="Y51" s="3">
        <v>0</v>
      </c>
      <c r="Z51" s="1" t="s">
        <v>29</v>
      </c>
      <c r="AA51" s="1" t="b">
        <v>0</v>
      </c>
    </row>
    <row r="52" spans="1:27" x14ac:dyDescent="0.25">
      <c r="A52" s="1" t="b">
        <v>0</v>
      </c>
      <c r="B52" s="1" t="s">
        <v>3635</v>
      </c>
      <c r="C52" s="2">
        <v>1</v>
      </c>
      <c r="D52" s="1" t="s">
        <v>65</v>
      </c>
      <c r="E52" s="2">
        <v>158</v>
      </c>
      <c r="F52" s="1" t="s">
        <v>29</v>
      </c>
      <c r="G52" s="1" t="s">
        <v>805</v>
      </c>
      <c r="H52" s="1" t="s">
        <v>805</v>
      </c>
      <c r="I52" s="2" t="s">
        <v>29</v>
      </c>
      <c r="J52" s="3">
        <v>500</v>
      </c>
      <c r="K52" s="3">
        <v>3</v>
      </c>
      <c r="L52" s="3">
        <v>1500</v>
      </c>
      <c r="M52" s="1" t="s">
        <v>751</v>
      </c>
      <c r="N52" s="1" t="s">
        <v>40</v>
      </c>
      <c r="O52" s="3">
        <v>0</v>
      </c>
      <c r="P52" s="4" t="s">
        <v>3630</v>
      </c>
      <c r="Q52" s="1" t="b">
        <v>0</v>
      </c>
      <c r="R52" s="2">
        <v>3</v>
      </c>
      <c r="S52" s="3">
        <v>1500</v>
      </c>
      <c r="T52" s="2" t="s">
        <v>29</v>
      </c>
      <c r="U52" s="3">
        <v>0</v>
      </c>
      <c r="V52" s="2" t="s">
        <v>29</v>
      </c>
      <c r="W52" s="3">
        <v>0</v>
      </c>
      <c r="X52" s="2" t="s">
        <v>29</v>
      </c>
      <c r="Y52" s="3">
        <v>0</v>
      </c>
      <c r="Z52" s="1" t="s">
        <v>29</v>
      </c>
      <c r="AA52" s="1" t="b">
        <v>0</v>
      </c>
    </row>
    <row r="53" spans="1:27" x14ac:dyDescent="0.25">
      <c r="A53" s="1" t="b">
        <v>0</v>
      </c>
      <c r="B53" s="1" t="s">
        <v>3636</v>
      </c>
      <c r="C53" s="2">
        <v>1</v>
      </c>
      <c r="D53" s="1" t="s">
        <v>65</v>
      </c>
      <c r="E53" s="2">
        <v>159</v>
      </c>
      <c r="F53" s="1" t="s">
        <v>29</v>
      </c>
      <c r="G53" s="1" t="s">
        <v>795</v>
      </c>
      <c r="H53" s="1" t="s">
        <v>795</v>
      </c>
      <c r="I53" s="2" t="s">
        <v>29</v>
      </c>
      <c r="J53" s="3">
        <v>500</v>
      </c>
      <c r="K53" s="3">
        <v>3</v>
      </c>
      <c r="L53" s="3">
        <v>1500</v>
      </c>
      <c r="M53" s="1" t="s">
        <v>751</v>
      </c>
      <c r="N53" s="1" t="s">
        <v>40</v>
      </c>
      <c r="O53" s="3">
        <v>0</v>
      </c>
      <c r="P53" s="4" t="s">
        <v>3630</v>
      </c>
      <c r="Q53" s="1" t="b">
        <v>0</v>
      </c>
      <c r="R53" s="2">
        <v>3</v>
      </c>
      <c r="S53" s="3">
        <v>1500</v>
      </c>
      <c r="T53" s="2" t="s">
        <v>29</v>
      </c>
      <c r="U53" s="3">
        <v>0</v>
      </c>
      <c r="V53" s="2" t="s">
        <v>29</v>
      </c>
      <c r="W53" s="3">
        <v>0</v>
      </c>
      <c r="X53" s="2" t="s">
        <v>29</v>
      </c>
      <c r="Y53" s="3">
        <v>0</v>
      </c>
      <c r="Z53" s="1" t="s">
        <v>29</v>
      </c>
      <c r="AA53" s="1" t="b">
        <v>0</v>
      </c>
    </row>
    <row r="54" spans="1:27" x14ac:dyDescent="0.25">
      <c r="A54" s="1" t="b">
        <v>0</v>
      </c>
      <c r="B54" s="1" t="s">
        <v>3637</v>
      </c>
      <c r="C54" s="2">
        <v>1</v>
      </c>
      <c r="D54" s="1" t="s">
        <v>65</v>
      </c>
      <c r="E54" s="2">
        <v>160</v>
      </c>
      <c r="F54" s="1" t="s">
        <v>29</v>
      </c>
      <c r="G54" s="1" t="s">
        <v>831</v>
      </c>
      <c r="H54" s="1" t="s">
        <v>831</v>
      </c>
      <c r="I54" s="2" t="s">
        <v>29</v>
      </c>
      <c r="J54" s="3">
        <v>100</v>
      </c>
      <c r="K54" s="3">
        <v>3</v>
      </c>
      <c r="L54" s="3">
        <v>300</v>
      </c>
      <c r="M54" s="1" t="s">
        <v>751</v>
      </c>
      <c r="N54" s="1" t="s">
        <v>40</v>
      </c>
      <c r="O54" s="3">
        <v>0</v>
      </c>
      <c r="P54" s="4" t="s">
        <v>3630</v>
      </c>
      <c r="Q54" s="1" t="b">
        <v>0</v>
      </c>
      <c r="R54" s="2">
        <v>3</v>
      </c>
      <c r="S54" s="3">
        <v>300</v>
      </c>
      <c r="T54" s="2" t="s">
        <v>29</v>
      </c>
      <c r="U54" s="3">
        <v>0</v>
      </c>
      <c r="V54" s="2" t="s">
        <v>29</v>
      </c>
      <c r="W54" s="3">
        <v>0</v>
      </c>
      <c r="X54" s="2" t="s">
        <v>29</v>
      </c>
      <c r="Y54" s="3">
        <v>0</v>
      </c>
      <c r="Z54" s="1" t="s">
        <v>29</v>
      </c>
      <c r="AA54" s="1" t="b">
        <v>0</v>
      </c>
    </row>
    <row r="55" spans="1:27" x14ac:dyDescent="0.25">
      <c r="A55" s="1" t="b">
        <v>0</v>
      </c>
      <c r="B55" s="1" t="s">
        <v>3638</v>
      </c>
      <c r="C55" s="2">
        <v>1</v>
      </c>
      <c r="D55" s="1" t="s">
        <v>65</v>
      </c>
      <c r="E55" s="2">
        <v>161</v>
      </c>
      <c r="F55" s="1" t="s">
        <v>29</v>
      </c>
      <c r="G55" s="1" t="s">
        <v>810</v>
      </c>
      <c r="H55" s="1" t="s">
        <v>810</v>
      </c>
      <c r="I55" s="2" t="s">
        <v>29</v>
      </c>
      <c r="J55" s="3">
        <v>400</v>
      </c>
      <c r="K55" s="3">
        <v>3</v>
      </c>
      <c r="L55" s="3">
        <v>1200</v>
      </c>
      <c r="M55" s="1" t="s">
        <v>751</v>
      </c>
      <c r="N55" s="1" t="s">
        <v>40</v>
      </c>
      <c r="O55" s="3">
        <v>0</v>
      </c>
      <c r="P55" s="4" t="s">
        <v>3630</v>
      </c>
      <c r="Q55" s="1" t="b">
        <v>0</v>
      </c>
      <c r="R55" s="2">
        <v>3</v>
      </c>
      <c r="S55" s="3">
        <v>1200</v>
      </c>
      <c r="T55" s="2" t="s">
        <v>29</v>
      </c>
      <c r="U55" s="3">
        <v>0</v>
      </c>
      <c r="V55" s="2" t="s">
        <v>29</v>
      </c>
      <c r="W55" s="3">
        <v>0</v>
      </c>
      <c r="X55" s="2" t="s">
        <v>29</v>
      </c>
      <c r="Y55" s="3">
        <v>0</v>
      </c>
      <c r="Z55" s="1" t="s">
        <v>29</v>
      </c>
      <c r="AA55" s="1" t="b">
        <v>0</v>
      </c>
    </row>
    <row r="56" spans="1:27" x14ac:dyDescent="0.25">
      <c r="A56" s="1" t="b">
        <v>0</v>
      </c>
      <c r="B56" s="1" t="s">
        <v>3639</v>
      </c>
      <c r="C56" s="2">
        <v>1</v>
      </c>
      <c r="D56" s="1" t="s">
        <v>65</v>
      </c>
      <c r="E56" s="2">
        <v>162</v>
      </c>
      <c r="F56" s="1" t="s">
        <v>29</v>
      </c>
      <c r="G56" s="1" t="s">
        <v>832</v>
      </c>
      <c r="H56" s="1" t="s">
        <v>832</v>
      </c>
      <c r="I56" s="2" t="s">
        <v>29</v>
      </c>
      <c r="J56" s="3">
        <v>1000</v>
      </c>
      <c r="K56" s="3">
        <v>3</v>
      </c>
      <c r="L56" s="3">
        <v>3000</v>
      </c>
      <c r="M56" s="1" t="s">
        <v>751</v>
      </c>
      <c r="N56" s="1" t="s">
        <v>40</v>
      </c>
      <c r="O56" s="3">
        <v>0</v>
      </c>
      <c r="P56" s="4" t="s">
        <v>3630</v>
      </c>
      <c r="Q56" s="1" t="b">
        <v>0</v>
      </c>
      <c r="R56" s="2">
        <v>3</v>
      </c>
      <c r="S56" s="3">
        <v>3000</v>
      </c>
      <c r="T56" s="2" t="s">
        <v>29</v>
      </c>
      <c r="U56" s="3">
        <v>0</v>
      </c>
      <c r="V56" s="2" t="s">
        <v>29</v>
      </c>
      <c r="W56" s="3">
        <v>0</v>
      </c>
      <c r="X56" s="2" t="s">
        <v>29</v>
      </c>
      <c r="Y56" s="3">
        <v>0</v>
      </c>
      <c r="Z56" s="1" t="s">
        <v>29</v>
      </c>
      <c r="AA56" s="1" t="b">
        <v>0</v>
      </c>
    </row>
    <row r="57" spans="1:27" x14ac:dyDescent="0.25">
      <c r="A57" s="1" t="b">
        <v>0</v>
      </c>
      <c r="B57" s="1" t="s">
        <v>3640</v>
      </c>
      <c r="C57" s="2">
        <v>1</v>
      </c>
      <c r="D57" s="1" t="s">
        <v>65</v>
      </c>
      <c r="E57" s="2">
        <v>163</v>
      </c>
      <c r="F57" s="1" t="s">
        <v>29</v>
      </c>
      <c r="G57" s="1" t="s">
        <v>836</v>
      </c>
      <c r="H57" s="1" t="s">
        <v>836</v>
      </c>
      <c r="I57" s="2" t="s">
        <v>29</v>
      </c>
      <c r="J57" s="3">
        <v>100</v>
      </c>
      <c r="K57" s="3">
        <v>6</v>
      </c>
      <c r="L57" s="3">
        <v>600</v>
      </c>
      <c r="M57" s="1" t="s">
        <v>751</v>
      </c>
      <c r="N57" s="1" t="s">
        <v>40</v>
      </c>
      <c r="O57" s="3">
        <v>0</v>
      </c>
      <c r="P57" s="4" t="s">
        <v>3630</v>
      </c>
      <c r="Q57" s="1" t="b">
        <v>0</v>
      </c>
      <c r="R57" s="2">
        <v>6</v>
      </c>
      <c r="S57" s="3">
        <v>600</v>
      </c>
      <c r="T57" s="2" t="s">
        <v>29</v>
      </c>
      <c r="U57" s="3">
        <v>0</v>
      </c>
      <c r="V57" s="2" t="s">
        <v>29</v>
      </c>
      <c r="W57" s="3">
        <v>0</v>
      </c>
      <c r="X57" s="2" t="s">
        <v>29</v>
      </c>
      <c r="Y57" s="3">
        <v>0</v>
      </c>
      <c r="Z57" s="1" t="s">
        <v>29</v>
      </c>
      <c r="AA57" s="1" t="b">
        <v>0</v>
      </c>
    </row>
    <row r="58" spans="1:27" x14ac:dyDescent="0.25">
      <c r="A58" s="1" t="b">
        <v>0</v>
      </c>
      <c r="B58" s="1" t="s">
        <v>3641</v>
      </c>
      <c r="C58" s="2">
        <v>1</v>
      </c>
      <c r="D58" s="1" t="s">
        <v>65</v>
      </c>
      <c r="E58" s="2">
        <v>164</v>
      </c>
      <c r="F58" s="1" t="s">
        <v>29</v>
      </c>
      <c r="G58" s="1" t="s">
        <v>813</v>
      </c>
      <c r="H58" s="1" t="s">
        <v>813</v>
      </c>
      <c r="I58" s="2" t="s">
        <v>29</v>
      </c>
      <c r="J58" s="3">
        <v>200</v>
      </c>
      <c r="K58" s="3">
        <v>3</v>
      </c>
      <c r="L58" s="3">
        <v>600</v>
      </c>
      <c r="M58" s="1" t="s">
        <v>751</v>
      </c>
      <c r="N58" s="1" t="s">
        <v>40</v>
      </c>
      <c r="O58" s="3">
        <v>0</v>
      </c>
      <c r="P58" s="4" t="s">
        <v>3630</v>
      </c>
      <c r="Q58" s="1" t="b">
        <v>0</v>
      </c>
      <c r="R58" s="2">
        <v>3</v>
      </c>
      <c r="S58" s="3">
        <v>600</v>
      </c>
      <c r="T58" s="2" t="s">
        <v>29</v>
      </c>
      <c r="U58" s="3">
        <v>0</v>
      </c>
      <c r="V58" s="2" t="s">
        <v>29</v>
      </c>
      <c r="W58" s="3">
        <v>0</v>
      </c>
      <c r="X58" s="2" t="s">
        <v>29</v>
      </c>
      <c r="Y58" s="3">
        <v>0</v>
      </c>
      <c r="Z58" s="1" t="s">
        <v>29</v>
      </c>
      <c r="AA58" s="1" t="b">
        <v>0</v>
      </c>
    </row>
    <row r="59" spans="1:27" x14ac:dyDescent="0.25">
      <c r="A59" s="1" t="b">
        <v>0</v>
      </c>
      <c r="B59" s="1" t="s">
        <v>3642</v>
      </c>
      <c r="C59" s="2">
        <v>1</v>
      </c>
      <c r="D59" s="1" t="s">
        <v>65</v>
      </c>
      <c r="E59" s="2">
        <v>166</v>
      </c>
      <c r="F59" s="1" t="s">
        <v>29</v>
      </c>
      <c r="G59" s="1" t="s">
        <v>827</v>
      </c>
      <c r="H59" s="1" t="s">
        <v>827</v>
      </c>
      <c r="I59" s="2" t="s">
        <v>29</v>
      </c>
      <c r="J59" s="3">
        <v>500</v>
      </c>
      <c r="K59" s="3">
        <v>3</v>
      </c>
      <c r="L59" s="3">
        <v>1500</v>
      </c>
      <c r="M59" s="1" t="s">
        <v>751</v>
      </c>
      <c r="N59" s="1" t="s">
        <v>40</v>
      </c>
      <c r="O59" s="3">
        <v>0</v>
      </c>
      <c r="P59" s="4" t="s">
        <v>3630</v>
      </c>
      <c r="Q59" s="1" t="b">
        <v>0</v>
      </c>
      <c r="R59" s="2">
        <v>3</v>
      </c>
      <c r="S59" s="3">
        <v>1500</v>
      </c>
      <c r="T59" s="2" t="s">
        <v>29</v>
      </c>
      <c r="U59" s="3">
        <v>0</v>
      </c>
      <c r="V59" s="2" t="s">
        <v>29</v>
      </c>
      <c r="W59" s="3">
        <v>0</v>
      </c>
      <c r="X59" s="2" t="s">
        <v>29</v>
      </c>
      <c r="Y59" s="3">
        <v>0</v>
      </c>
      <c r="Z59" s="1" t="s">
        <v>29</v>
      </c>
      <c r="AA59" s="1" t="b">
        <v>0</v>
      </c>
    </row>
    <row r="60" spans="1:27" x14ac:dyDescent="0.25">
      <c r="A60" s="1" t="b">
        <v>0</v>
      </c>
      <c r="B60" s="1" t="s">
        <v>3643</v>
      </c>
      <c r="C60" s="2">
        <v>1</v>
      </c>
      <c r="D60" s="1" t="s">
        <v>65</v>
      </c>
      <c r="E60" s="2">
        <v>167</v>
      </c>
      <c r="F60" s="1" t="s">
        <v>29</v>
      </c>
      <c r="G60" s="1" t="s">
        <v>830</v>
      </c>
      <c r="H60" s="1" t="s">
        <v>830</v>
      </c>
      <c r="I60" s="2" t="s">
        <v>29</v>
      </c>
      <c r="J60" s="3">
        <v>1300</v>
      </c>
      <c r="K60" s="3">
        <v>3</v>
      </c>
      <c r="L60" s="3">
        <v>3900</v>
      </c>
      <c r="M60" s="1" t="s">
        <v>751</v>
      </c>
      <c r="N60" s="1" t="s">
        <v>40</v>
      </c>
      <c r="O60" s="3">
        <v>0</v>
      </c>
      <c r="P60" s="4" t="s">
        <v>3630</v>
      </c>
      <c r="Q60" s="1" t="b">
        <v>0</v>
      </c>
      <c r="R60" s="2">
        <v>3</v>
      </c>
      <c r="S60" s="3">
        <v>3900</v>
      </c>
      <c r="T60" s="2" t="s">
        <v>29</v>
      </c>
      <c r="U60" s="3">
        <v>0</v>
      </c>
      <c r="V60" s="2" t="s">
        <v>29</v>
      </c>
      <c r="W60" s="3">
        <v>0</v>
      </c>
      <c r="X60" s="2" t="s">
        <v>29</v>
      </c>
      <c r="Y60" s="3">
        <v>0</v>
      </c>
      <c r="Z60" s="1" t="s">
        <v>29</v>
      </c>
      <c r="AA60" s="1" t="b">
        <v>0</v>
      </c>
    </row>
    <row r="61" spans="1:27" x14ac:dyDescent="0.25">
      <c r="A61" s="1" t="b">
        <v>0</v>
      </c>
      <c r="B61" s="1" t="s">
        <v>3644</v>
      </c>
      <c r="C61" s="2">
        <v>1</v>
      </c>
      <c r="D61" s="1" t="s">
        <v>65</v>
      </c>
      <c r="E61" s="2">
        <v>168</v>
      </c>
      <c r="F61" s="1" t="s">
        <v>29</v>
      </c>
      <c r="G61" s="1" t="s">
        <v>818</v>
      </c>
      <c r="H61" s="1" t="s">
        <v>818</v>
      </c>
      <c r="I61" s="2" t="s">
        <v>29</v>
      </c>
      <c r="J61" s="3">
        <v>700</v>
      </c>
      <c r="K61" s="3">
        <v>3</v>
      </c>
      <c r="L61" s="3">
        <v>2100</v>
      </c>
      <c r="M61" s="1" t="s">
        <v>751</v>
      </c>
      <c r="N61" s="1" t="s">
        <v>40</v>
      </c>
      <c r="O61" s="3">
        <v>0</v>
      </c>
      <c r="P61" s="4" t="s">
        <v>3630</v>
      </c>
      <c r="Q61" s="1" t="b">
        <v>0</v>
      </c>
      <c r="R61" s="2">
        <v>3</v>
      </c>
      <c r="S61" s="3">
        <v>2100</v>
      </c>
      <c r="T61" s="2" t="s">
        <v>29</v>
      </c>
      <c r="U61" s="3">
        <v>0</v>
      </c>
      <c r="V61" s="2" t="s">
        <v>29</v>
      </c>
      <c r="W61" s="3">
        <v>0</v>
      </c>
      <c r="X61" s="2" t="s">
        <v>29</v>
      </c>
      <c r="Y61" s="3">
        <v>0</v>
      </c>
      <c r="Z61" s="1" t="s">
        <v>29</v>
      </c>
      <c r="AA61" s="1" t="b">
        <v>0</v>
      </c>
    </row>
    <row r="62" spans="1:27" x14ac:dyDescent="0.25">
      <c r="A62" s="1" t="b">
        <v>0</v>
      </c>
      <c r="B62" s="1" t="s">
        <v>3645</v>
      </c>
      <c r="C62" s="2">
        <v>1</v>
      </c>
      <c r="D62" s="1" t="s">
        <v>65</v>
      </c>
      <c r="E62" s="2">
        <v>169</v>
      </c>
      <c r="F62" s="1" t="s">
        <v>29</v>
      </c>
      <c r="G62" s="1" t="s">
        <v>815</v>
      </c>
      <c r="H62" s="1" t="s">
        <v>815</v>
      </c>
      <c r="I62" s="2" t="s">
        <v>29</v>
      </c>
      <c r="J62" s="3">
        <v>800</v>
      </c>
      <c r="K62" s="3">
        <v>3</v>
      </c>
      <c r="L62" s="3">
        <v>2400</v>
      </c>
      <c r="M62" s="1" t="s">
        <v>751</v>
      </c>
      <c r="N62" s="1" t="s">
        <v>40</v>
      </c>
      <c r="O62" s="3">
        <v>0</v>
      </c>
      <c r="P62" s="4" t="s">
        <v>3630</v>
      </c>
      <c r="Q62" s="1" t="b">
        <v>0</v>
      </c>
      <c r="R62" s="2">
        <v>3</v>
      </c>
      <c r="S62" s="3">
        <v>2400</v>
      </c>
      <c r="T62" s="2" t="s">
        <v>29</v>
      </c>
      <c r="U62" s="3">
        <v>0</v>
      </c>
      <c r="V62" s="2" t="s">
        <v>29</v>
      </c>
      <c r="W62" s="3">
        <v>0</v>
      </c>
      <c r="X62" s="2" t="s">
        <v>29</v>
      </c>
      <c r="Y62" s="3">
        <v>0</v>
      </c>
      <c r="Z62" s="1" t="s">
        <v>29</v>
      </c>
      <c r="AA62" s="1" t="b">
        <v>0</v>
      </c>
    </row>
    <row r="63" spans="1:27" x14ac:dyDescent="0.25">
      <c r="A63" s="1" t="b">
        <v>0</v>
      </c>
      <c r="B63" s="1" t="s">
        <v>3646</v>
      </c>
      <c r="C63" s="2">
        <v>1</v>
      </c>
      <c r="D63" s="1" t="s">
        <v>65</v>
      </c>
      <c r="E63" s="2">
        <v>170</v>
      </c>
      <c r="F63" s="1" t="s">
        <v>29</v>
      </c>
      <c r="G63" s="1" t="s">
        <v>834</v>
      </c>
      <c r="H63" s="1" t="s">
        <v>834</v>
      </c>
      <c r="I63" s="2" t="s">
        <v>29</v>
      </c>
      <c r="J63" s="3">
        <v>1000</v>
      </c>
      <c r="K63" s="3">
        <v>3</v>
      </c>
      <c r="L63" s="3">
        <v>3000</v>
      </c>
      <c r="M63" s="1" t="s">
        <v>751</v>
      </c>
      <c r="N63" s="1" t="s">
        <v>40</v>
      </c>
      <c r="O63" s="3">
        <v>0</v>
      </c>
      <c r="P63" s="4" t="s">
        <v>3630</v>
      </c>
      <c r="Q63" s="1" t="b">
        <v>0</v>
      </c>
      <c r="R63" s="2">
        <v>3</v>
      </c>
      <c r="S63" s="3">
        <v>3000</v>
      </c>
      <c r="T63" s="2" t="s">
        <v>29</v>
      </c>
      <c r="U63" s="3">
        <v>0</v>
      </c>
      <c r="V63" s="2" t="s">
        <v>29</v>
      </c>
      <c r="W63" s="3">
        <v>0</v>
      </c>
      <c r="X63" s="2" t="s">
        <v>29</v>
      </c>
      <c r="Y63" s="3">
        <v>0</v>
      </c>
      <c r="Z63" s="1" t="s">
        <v>29</v>
      </c>
      <c r="AA63" s="1" t="b">
        <v>0</v>
      </c>
    </row>
    <row r="64" spans="1:27" x14ac:dyDescent="0.25">
      <c r="A64" s="1" t="b">
        <v>0</v>
      </c>
      <c r="B64" s="1" t="s">
        <v>3647</v>
      </c>
      <c r="C64" s="2">
        <v>1</v>
      </c>
      <c r="D64" s="1" t="s">
        <v>65</v>
      </c>
      <c r="E64" s="2">
        <v>171</v>
      </c>
      <c r="F64" s="1" t="s">
        <v>29</v>
      </c>
      <c r="G64" s="1" t="s">
        <v>820</v>
      </c>
      <c r="H64" s="1" t="s">
        <v>820</v>
      </c>
      <c r="I64" s="2" t="s">
        <v>29</v>
      </c>
      <c r="J64" s="3">
        <v>500</v>
      </c>
      <c r="K64" s="3">
        <v>3</v>
      </c>
      <c r="L64" s="3">
        <v>1500</v>
      </c>
      <c r="M64" s="1" t="s">
        <v>751</v>
      </c>
      <c r="N64" s="1" t="s">
        <v>40</v>
      </c>
      <c r="O64" s="3">
        <v>0</v>
      </c>
      <c r="P64" s="4" t="s">
        <v>3630</v>
      </c>
      <c r="Q64" s="1" t="b">
        <v>0</v>
      </c>
      <c r="R64" s="2">
        <v>3</v>
      </c>
      <c r="S64" s="3">
        <v>1500</v>
      </c>
      <c r="T64" s="2" t="s">
        <v>29</v>
      </c>
      <c r="U64" s="3">
        <v>0</v>
      </c>
      <c r="V64" s="2" t="s">
        <v>29</v>
      </c>
      <c r="W64" s="3">
        <v>0</v>
      </c>
      <c r="X64" s="2" t="s">
        <v>29</v>
      </c>
      <c r="Y64" s="3">
        <v>0</v>
      </c>
      <c r="Z64" s="1" t="s">
        <v>29</v>
      </c>
      <c r="AA64" s="1" t="b">
        <v>0</v>
      </c>
    </row>
    <row r="65" spans="1:27" x14ac:dyDescent="0.25">
      <c r="A65" s="1" t="b">
        <v>0</v>
      </c>
      <c r="B65" s="1" t="s">
        <v>3648</v>
      </c>
      <c r="C65" s="2">
        <v>1</v>
      </c>
      <c r="D65" s="1" t="s">
        <v>65</v>
      </c>
      <c r="E65" s="2">
        <v>172</v>
      </c>
      <c r="F65" s="1" t="s">
        <v>29</v>
      </c>
      <c r="G65" s="1" t="s">
        <v>838</v>
      </c>
      <c r="H65" s="1" t="s">
        <v>838</v>
      </c>
      <c r="I65" s="2" t="s">
        <v>29</v>
      </c>
      <c r="J65" s="3">
        <v>500</v>
      </c>
      <c r="K65" s="3">
        <v>3</v>
      </c>
      <c r="L65" s="3">
        <v>1500</v>
      </c>
      <c r="M65" s="1" t="s">
        <v>751</v>
      </c>
      <c r="N65" s="1" t="s">
        <v>40</v>
      </c>
      <c r="O65" s="3">
        <v>0</v>
      </c>
      <c r="P65" s="4" t="s">
        <v>3630</v>
      </c>
      <c r="Q65" s="1" t="b">
        <v>0</v>
      </c>
      <c r="R65" s="2">
        <v>3</v>
      </c>
      <c r="S65" s="3">
        <v>1500</v>
      </c>
      <c r="T65" s="2" t="s">
        <v>29</v>
      </c>
      <c r="U65" s="3">
        <v>0</v>
      </c>
      <c r="V65" s="2" t="s">
        <v>29</v>
      </c>
      <c r="W65" s="3">
        <v>0</v>
      </c>
      <c r="X65" s="2" t="s">
        <v>29</v>
      </c>
      <c r="Y65" s="3">
        <v>0</v>
      </c>
      <c r="Z65" s="1" t="s">
        <v>29</v>
      </c>
      <c r="AA65" s="1" t="b">
        <v>0</v>
      </c>
    </row>
    <row r="66" spans="1:27" x14ac:dyDescent="0.25">
      <c r="A66" s="1" t="b">
        <v>0</v>
      </c>
      <c r="B66" s="1" t="s">
        <v>3649</v>
      </c>
      <c r="C66" s="2">
        <v>1</v>
      </c>
      <c r="D66" s="1" t="s">
        <v>65</v>
      </c>
      <c r="E66" s="2">
        <v>173</v>
      </c>
      <c r="F66" s="1" t="s">
        <v>29</v>
      </c>
      <c r="G66" s="1" t="s">
        <v>817</v>
      </c>
      <c r="H66" s="1" t="s">
        <v>817</v>
      </c>
      <c r="I66" s="2" t="s">
        <v>29</v>
      </c>
      <c r="J66" s="3">
        <v>300</v>
      </c>
      <c r="K66" s="3">
        <v>3</v>
      </c>
      <c r="L66" s="3">
        <v>900</v>
      </c>
      <c r="M66" s="1" t="s">
        <v>751</v>
      </c>
      <c r="N66" s="1" t="s">
        <v>40</v>
      </c>
      <c r="O66" s="3">
        <v>0</v>
      </c>
      <c r="P66" s="4" t="s">
        <v>3630</v>
      </c>
      <c r="Q66" s="1" t="b">
        <v>0</v>
      </c>
      <c r="R66" s="2">
        <v>3</v>
      </c>
      <c r="S66" s="3">
        <v>900</v>
      </c>
      <c r="T66" s="2" t="s">
        <v>29</v>
      </c>
      <c r="U66" s="3">
        <v>0</v>
      </c>
      <c r="V66" s="2" t="s">
        <v>29</v>
      </c>
      <c r="W66" s="3">
        <v>0</v>
      </c>
      <c r="X66" s="2" t="s">
        <v>29</v>
      </c>
      <c r="Y66" s="3">
        <v>0</v>
      </c>
      <c r="Z66" s="1" t="s">
        <v>29</v>
      </c>
      <c r="AA66" s="1" t="b">
        <v>0</v>
      </c>
    </row>
    <row r="67" spans="1:27" x14ac:dyDescent="0.25">
      <c r="A67" s="1" t="b">
        <v>0</v>
      </c>
      <c r="B67" s="1" t="s">
        <v>3650</v>
      </c>
      <c r="C67" s="2">
        <v>1</v>
      </c>
      <c r="D67" s="1" t="s">
        <v>65</v>
      </c>
      <c r="E67" s="2">
        <v>174</v>
      </c>
      <c r="F67" s="1" t="s">
        <v>29</v>
      </c>
      <c r="G67" s="1" t="s">
        <v>833</v>
      </c>
      <c r="H67" s="1" t="s">
        <v>833</v>
      </c>
      <c r="I67" s="2" t="s">
        <v>29</v>
      </c>
      <c r="J67" s="3">
        <v>1500</v>
      </c>
      <c r="K67" s="3">
        <v>3</v>
      </c>
      <c r="L67" s="3">
        <v>4500</v>
      </c>
      <c r="M67" s="1" t="s">
        <v>751</v>
      </c>
      <c r="N67" s="1" t="s">
        <v>40</v>
      </c>
      <c r="O67" s="3">
        <v>0</v>
      </c>
      <c r="P67" s="4" t="s">
        <v>3630</v>
      </c>
      <c r="Q67" s="1" t="b">
        <v>0</v>
      </c>
      <c r="R67" s="2">
        <v>3</v>
      </c>
      <c r="S67" s="3">
        <v>4500</v>
      </c>
      <c r="T67" s="2" t="s">
        <v>29</v>
      </c>
      <c r="U67" s="3">
        <v>0</v>
      </c>
      <c r="V67" s="2" t="s">
        <v>29</v>
      </c>
      <c r="W67" s="3">
        <v>0</v>
      </c>
      <c r="X67" s="2" t="s">
        <v>29</v>
      </c>
      <c r="Y67" s="3">
        <v>0</v>
      </c>
      <c r="Z67" s="1" t="s">
        <v>29</v>
      </c>
      <c r="AA67" s="1" t="b">
        <v>0</v>
      </c>
    </row>
    <row r="68" spans="1:27" x14ac:dyDescent="0.25">
      <c r="A68" s="1" t="b">
        <v>0</v>
      </c>
      <c r="B68" s="1" t="s">
        <v>3651</v>
      </c>
      <c r="C68" s="2">
        <v>1</v>
      </c>
      <c r="D68" s="1" t="s">
        <v>65</v>
      </c>
      <c r="E68" s="2">
        <v>176</v>
      </c>
      <c r="F68" s="1" t="s">
        <v>29</v>
      </c>
      <c r="G68" s="1" t="s">
        <v>840</v>
      </c>
      <c r="H68" s="1" t="s">
        <v>840</v>
      </c>
      <c r="I68" s="2" t="s">
        <v>29</v>
      </c>
      <c r="J68" s="3">
        <v>6000</v>
      </c>
      <c r="K68" s="3">
        <v>1</v>
      </c>
      <c r="L68" s="3">
        <v>6000</v>
      </c>
      <c r="M68" s="1" t="s">
        <v>751</v>
      </c>
      <c r="N68" s="1" t="s">
        <v>40</v>
      </c>
      <c r="O68" s="3">
        <v>0</v>
      </c>
      <c r="P68" s="4" t="s">
        <v>3630</v>
      </c>
      <c r="Q68" s="1" t="b">
        <v>0</v>
      </c>
      <c r="R68" s="2">
        <v>1</v>
      </c>
      <c r="S68" s="3">
        <v>6000</v>
      </c>
      <c r="T68" s="2" t="s">
        <v>29</v>
      </c>
      <c r="U68" s="3">
        <v>0</v>
      </c>
      <c r="V68" s="2" t="s">
        <v>29</v>
      </c>
      <c r="W68" s="3">
        <v>0</v>
      </c>
      <c r="X68" s="2" t="s">
        <v>29</v>
      </c>
      <c r="Y68" s="3">
        <v>0</v>
      </c>
      <c r="Z68" s="1" t="s">
        <v>29</v>
      </c>
      <c r="AA68" s="1" t="b">
        <v>0</v>
      </c>
    </row>
    <row r="69" spans="1:27" x14ac:dyDescent="0.25">
      <c r="A69" s="1" t="b">
        <v>0</v>
      </c>
      <c r="B69" s="1" t="s">
        <v>3652</v>
      </c>
      <c r="C69" s="2">
        <v>1</v>
      </c>
      <c r="D69" s="1" t="s">
        <v>65</v>
      </c>
      <c r="E69" s="2">
        <v>177</v>
      </c>
      <c r="F69" s="1" t="s">
        <v>29</v>
      </c>
      <c r="G69" s="1" t="s">
        <v>824</v>
      </c>
      <c r="H69" s="1" t="s">
        <v>824</v>
      </c>
      <c r="I69" s="2" t="s">
        <v>29</v>
      </c>
      <c r="J69" s="3">
        <v>500</v>
      </c>
      <c r="K69" s="3">
        <v>3</v>
      </c>
      <c r="L69" s="3">
        <v>1500</v>
      </c>
      <c r="M69" s="1" t="s">
        <v>751</v>
      </c>
      <c r="N69" s="1" t="s">
        <v>40</v>
      </c>
      <c r="O69" s="3">
        <v>0</v>
      </c>
      <c r="P69" s="4" t="s">
        <v>3630</v>
      </c>
      <c r="Q69" s="1" t="b">
        <v>0</v>
      </c>
      <c r="R69" s="2">
        <v>3</v>
      </c>
      <c r="S69" s="3">
        <v>1500</v>
      </c>
      <c r="T69" s="2" t="s">
        <v>29</v>
      </c>
      <c r="U69" s="3">
        <v>0</v>
      </c>
      <c r="V69" s="2" t="s">
        <v>29</v>
      </c>
      <c r="W69" s="3">
        <v>0</v>
      </c>
      <c r="X69" s="2" t="s">
        <v>29</v>
      </c>
      <c r="Y69" s="3">
        <v>0</v>
      </c>
      <c r="Z69" s="1" t="s">
        <v>29</v>
      </c>
      <c r="AA69" s="1" t="b">
        <v>0</v>
      </c>
    </row>
    <row r="70" spans="1:27" x14ac:dyDescent="0.25">
      <c r="A70" s="1" t="b">
        <v>0</v>
      </c>
      <c r="B70" s="1" t="s">
        <v>3653</v>
      </c>
      <c r="C70" s="2">
        <v>1</v>
      </c>
      <c r="D70" s="1" t="s">
        <v>65</v>
      </c>
      <c r="E70" s="2">
        <v>186</v>
      </c>
      <c r="F70" s="1" t="s">
        <v>29</v>
      </c>
      <c r="G70" s="1" t="s">
        <v>847</v>
      </c>
      <c r="H70" s="1" t="s">
        <v>847</v>
      </c>
      <c r="I70" s="2" t="s">
        <v>29</v>
      </c>
      <c r="J70" s="3">
        <v>8000</v>
      </c>
      <c r="K70" s="3">
        <v>6</v>
      </c>
      <c r="L70" s="3">
        <v>48000</v>
      </c>
      <c r="M70" s="1" t="s">
        <v>751</v>
      </c>
      <c r="N70" s="1" t="s">
        <v>40</v>
      </c>
      <c r="O70" s="3">
        <v>0</v>
      </c>
      <c r="P70" s="4" t="s">
        <v>3630</v>
      </c>
      <c r="Q70" s="1" t="b">
        <v>0</v>
      </c>
      <c r="R70" s="2">
        <v>6</v>
      </c>
      <c r="S70" s="3">
        <v>48000</v>
      </c>
      <c r="T70" s="2" t="s">
        <v>29</v>
      </c>
      <c r="U70" s="3">
        <v>0</v>
      </c>
      <c r="V70" s="2" t="s">
        <v>29</v>
      </c>
      <c r="W70" s="3">
        <v>0</v>
      </c>
      <c r="X70" s="2" t="s">
        <v>29</v>
      </c>
      <c r="Y70" s="3">
        <v>0</v>
      </c>
      <c r="Z70" s="1" t="s">
        <v>29</v>
      </c>
      <c r="AA70" s="1" t="b">
        <v>0</v>
      </c>
    </row>
    <row r="71" spans="1:27" x14ac:dyDescent="0.25">
      <c r="A71" s="1" t="b">
        <v>0</v>
      </c>
      <c r="B71" s="1" t="s">
        <v>3654</v>
      </c>
      <c r="C71" s="2">
        <v>1</v>
      </c>
      <c r="D71" s="1" t="s">
        <v>65</v>
      </c>
      <c r="E71" s="2">
        <v>188</v>
      </c>
      <c r="F71" s="1" t="s">
        <v>29</v>
      </c>
      <c r="G71" s="1" t="s">
        <v>825</v>
      </c>
      <c r="H71" s="1" t="s">
        <v>825</v>
      </c>
      <c r="I71" s="2" t="s">
        <v>29</v>
      </c>
      <c r="J71" s="3">
        <v>500</v>
      </c>
      <c r="K71" s="3">
        <v>3</v>
      </c>
      <c r="L71" s="3">
        <v>1500</v>
      </c>
      <c r="M71" s="1" t="s">
        <v>751</v>
      </c>
      <c r="N71" s="1" t="s">
        <v>40</v>
      </c>
      <c r="O71" s="3">
        <v>0</v>
      </c>
      <c r="P71" s="4" t="s">
        <v>3630</v>
      </c>
      <c r="Q71" s="1" t="b">
        <v>0</v>
      </c>
      <c r="R71" s="2">
        <v>3</v>
      </c>
      <c r="S71" s="3">
        <v>1500</v>
      </c>
      <c r="T71" s="2" t="s">
        <v>29</v>
      </c>
      <c r="U71" s="3">
        <v>0</v>
      </c>
      <c r="V71" s="2" t="s">
        <v>29</v>
      </c>
      <c r="W71" s="3">
        <v>0</v>
      </c>
      <c r="X71" s="2" t="s">
        <v>29</v>
      </c>
      <c r="Y71" s="3">
        <v>0</v>
      </c>
      <c r="Z71" s="1" t="s">
        <v>29</v>
      </c>
      <c r="AA71" s="1" t="b">
        <v>0</v>
      </c>
    </row>
    <row r="72" spans="1:27" x14ac:dyDescent="0.25">
      <c r="A72" s="1" t="b">
        <v>0</v>
      </c>
      <c r="B72" s="1" t="s">
        <v>3655</v>
      </c>
      <c r="C72" s="2">
        <v>1</v>
      </c>
      <c r="D72" s="1" t="s">
        <v>65</v>
      </c>
      <c r="E72" s="2">
        <v>189</v>
      </c>
      <c r="F72" s="1" t="s">
        <v>29</v>
      </c>
      <c r="G72" s="1" t="s">
        <v>796</v>
      </c>
      <c r="H72" s="1" t="s">
        <v>797</v>
      </c>
      <c r="I72" s="2" t="s">
        <v>29</v>
      </c>
      <c r="J72" s="3">
        <v>120</v>
      </c>
      <c r="K72" s="3">
        <v>10</v>
      </c>
      <c r="L72" s="3">
        <v>1200</v>
      </c>
      <c r="M72" s="1" t="s">
        <v>751</v>
      </c>
      <c r="N72" s="1" t="s">
        <v>40</v>
      </c>
      <c r="O72" s="3">
        <v>0</v>
      </c>
      <c r="P72" s="4" t="s">
        <v>3630</v>
      </c>
      <c r="Q72" s="1" t="b">
        <v>0</v>
      </c>
      <c r="R72" s="2">
        <v>10</v>
      </c>
      <c r="S72" s="3">
        <v>1200</v>
      </c>
      <c r="T72" s="2" t="s">
        <v>29</v>
      </c>
      <c r="U72" s="3">
        <v>0</v>
      </c>
      <c r="V72" s="2" t="s">
        <v>29</v>
      </c>
      <c r="W72" s="3">
        <v>0</v>
      </c>
      <c r="X72" s="2" t="s">
        <v>29</v>
      </c>
      <c r="Y72" s="3">
        <v>0</v>
      </c>
      <c r="Z72" s="1" t="s">
        <v>29</v>
      </c>
      <c r="AA72" s="1" t="b">
        <v>0</v>
      </c>
    </row>
    <row r="73" spans="1:27" x14ac:dyDescent="0.25">
      <c r="A73" s="1" t="b">
        <v>0</v>
      </c>
      <c r="B73" s="1" t="s">
        <v>3656</v>
      </c>
      <c r="C73" s="2">
        <v>1</v>
      </c>
      <c r="D73" s="1" t="s">
        <v>65</v>
      </c>
      <c r="E73" s="2">
        <v>191</v>
      </c>
      <c r="F73" s="1" t="s">
        <v>29</v>
      </c>
      <c r="G73" s="1" t="s">
        <v>816</v>
      </c>
      <c r="H73" s="1" t="s">
        <v>816</v>
      </c>
      <c r="I73" s="2" t="s">
        <v>29</v>
      </c>
      <c r="J73" s="3">
        <v>300</v>
      </c>
      <c r="K73" s="3">
        <v>6</v>
      </c>
      <c r="L73" s="3">
        <v>1800</v>
      </c>
      <c r="M73" s="1" t="s">
        <v>751</v>
      </c>
      <c r="N73" s="1" t="s">
        <v>40</v>
      </c>
      <c r="O73" s="3">
        <v>0</v>
      </c>
      <c r="P73" s="4" t="s">
        <v>3630</v>
      </c>
      <c r="Q73" s="1" t="b">
        <v>0</v>
      </c>
      <c r="R73" s="2">
        <v>6</v>
      </c>
      <c r="S73" s="3">
        <v>1800</v>
      </c>
      <c r="T73" s="2" t="s">
        <v>29</v>
      </c>
      <c r="U73" s="3">
        <v>0</v>
      </c>
      <c r="V73" s="2" t="s">
        <v>29</v>
      </c>
      <c r="W73" s="3">
        <v>0</v>
      </c>
      <c r="X73" s="2" t="s">
        <v>29</v>
      </c>
      <c r="Y73" s="3">
        <v>0</v>
      </c>
      <c r="Z73" s="1" t="s">
        <v>29</v>
      </c>
      <c r="AA73" s="1" t="b">
        <v>0</v>
      </c>
    </row>
    <row r="74" spans="1:27" x14ac:dyDescent="0.25">
      <c r="A74" s="1" t="b">
        <v>0</v>
      </c>
      <c r="B74" s="1" t="s">
        <v>3657</v>
      </c>
      <c r="C74" s="2">
        <v>1</v>
      </c>
      <c r="D74" s="1" t="s">
        <v>65</v>
      </c>
      <c r="E74" s="2">
        <v>193</v>
      </c>
      <c r="F74" s="1" t="s">
        <v>29</v>
      </c>
      <c r="G74" s="1" t="s">
        <v>839</v>
      </c>
      <c r="H74" s="1" t="s">
        <v>839</v>
      </c>
      <c r="I74" s="2" t="s">
        <v>29</v>
      </c>
      <c r="J74" s="3">
        <v>60</v>
      </c>
      <c r="K74" s="3">
        <v>20</v>
      </c>
      <c r="L74" s="3">
        <v>1200</v>
      </c>
      <c r="M74" s="1" t="s">
        <v>751</v>
      </c>
      <c r="N74" s="1" t="s">
        <v>40</v>
      </c>
      <c r="O74" s="3">
        <v>0</v>
      </c>
      <c r="P74" s="4" t="s">
        <v>3630</v>
      </c>
      <c r="Q74" s="1" t="b">
        <v>0</v>
      </c>
      <c r="R74" s="2">
        <v>20</v>
      </c>
      <c r="S74" s="3">
        <v>1200</v>
      </c>
      <c r="T74" s="2" t="s">
        <v>29</v>
      </c>
      <c r="U74" s="3">
        <v>0</v>
      </c>
      <c r="V74" s="2" t="s">
        <v>29</v>
      </c>
      <c r="W74" s="3">
        <v>0</v>
      </c>
      <c r="X74" s="2" t="s">
        <v>29</v>
      </c>
      <c r="Y74" s="3">
        <v>0</v>
      </c>
      <c r="Z74" s="1" t="s">
        <v>29</v>
      </c>
      <c r="AA74" s="1" t="b">
        <v>0</v>
      </c>
    </row>
    <row r="75" spans="1:27" x14ac:dyDescent="0.25">
      <c r="A75" s="1" t="b">
        <v>0</v>
      </c>
      <c r="B75" s="1" t="s">
        <v>3658</v>
      </c>
      <c r="C75" s="2">
        <v>1</v>
      </c>
      <c r="D75" s="1" t="s">
        <v>65</v>
      </c>
      <c r="E75" s="2">
        <v>195</v>
      </c>
      <c r="F75" s="1" t="s">
        <v>29</v>
      </c>
      <c r="G75" s="1" t="s">
        <v>808</v>
      </c>
      <c r="H75" s="1" t="s">
        <v>808</v>
      </c>
      <c r="I75" s="2" t="s">
        <v>29</v>
      </c>
      <c r="J75" s="3">
        <v>500</v>
      </c>
      <c r="K75" s="3">
        <v>3</v>
      </c>
      <c r="L75" s="3">
        <v>1500</v>
      </c>
      <c r="M75" s="1" t="s">
        <v>751</v>
      </c>
      <c r="N75" s="1" t="s">
        <v>40</v>
      </c>
      <c r="O75" s="3">
        <v>0</v>
      </c>
      <c r="P75" s="4" t="s">
        <v>3630</v>
      </c>
      <c r="Q75" s="1" t="b">
        <v>0</v>
      </c>
      <c r="R75" s="2">
        <v>3</v>
      </c>
      <c r="S75" s="3">
        <v>1500</v>
      </c>
      <c r="T75" s="2" t="s">
        <v>29</v>
      </c>
      <c r="U75" s="3">
        <v>0</v>
      </c>
      <c r="V75" s="2" t="s">
        <v>29</v>
      </c>
      <c r="W75" s="3">
        <v>0</v>
      </c>
      <c r="X75" s="2" t="s">
        <v>29</v>
      </c>
      <c r="Y75" s="3">
        <v>0</v>
      </c>
      <c r="Z75" s="1" t="s">
        <v>29</v>
      </c>
      <c r="AA75" s="1" t="b">
        <v>0</v>
      </c>
    </row>
    <row r="76" spans="1:27" x14ac:dyDescent="0.25">
      <c r="A76" s="1" t="b">
        <v>0</v>
      </c>
      <c r="B76" s="1" t="s">
        <v>3659</v>
      </c>
      <c r="C76" s="2">
        <v>1</v>
      </c>
      <c r="D76" s="1" t="s">
        <v>65</v>
      </c>
      <c r="E76" s="2">
        <v>196</v>
      </c>
      <c r="F76" s="1" t="s">
        <v>29</v>
      </c>
      <c r="G76" s="1" t="s">
        <v>790</v>
      </c>
      <c r="H76" s="1" t="s">
        <v>790</v>
      </c>
      <c r="I76" s="2" t="s">
        <v>29</v>
      </c>
      <c r="J76" s="3">
        <v>500</v>
      </c>
      <c r="K76" s="3">
        <v>3</v>
      </c>
      <c r="L76" s="3">
        <v>1500</v>
      </c>
      <c r="M76" s="1" t="s">
        <v>751</v>
      </c>
      <c r="N76" s="1" t="s">
        <v>40</v>
      </c>
      <c r="O76" s="3">
        <v>0</v>
      </c>
      <c r="P76" s="4" t="s">
        <v>3630</v>
      </c>
      <c r="Q76" s="1" t="b">
        <v>0</v>
      </c>
      <c r="R76" s="2">
        <v>3</v>
      </c>
      <c r="S76" s="3">
        <v>1500</v>
      </c>
      <c r="T76" s="2" t="s">
        <v>29</v>
      </c>
      <c r="U76" s="3">
        <v>0</v>
      </c>
      <c r="V76" s="2" t="s">
        <v>29</v>
      </c>
      <c r="W76" s="3">
        <v>0</v>
      </c>
      <c r="X76" s="2" t="s">
        <v>29</v>
      </c>
      <c r="Y76" s="3">
        <v>0</v>
      </c>
      <c r="Z76" s="1" t="s">
        <v>29</v>
      </c>
      <c r="AA76" s="1" t="b">
        <v>0</v>
      </c>
    </row>
    <row r="77" spans="1:27" x14ac:dyDescent="0.25">
      <c r="A77" s="1" t="b">
        <v>0</v>
      </c>
      <c r="B77" s="1" t="s">
        <v>3660</v>
      </c>
      <c r="C77" s="2">
        <v>1</v>
      </c>
      <c r="D77" s="1" t="s">
        <v>65</v>
      </c>
      <c r="E77" s="2">
        <v>197</v>
      </c>
      <c r="F77" s="1" t="s">
        <v>29</v>
      </c>
      <c r="G77" s="1" t="s">
        <v>814</v>
      </c>
      <c r="H77" s="1" t="s">
        <v>814</v>
      </c>
      <c r="I77" s="2" t="s">
        <v>29</v>
      </c>
      <c r="J77" s="3">
        <v>65</v>
      </c>
      <c r="K77" s="3">
        <v>5</v>
      </c>
      <c r="L77" s="3">
        <v>325</v>
      </c>
      <c r="M77" s="1" t="s">
        <v>751</v>
      </c>
      <c r="N77" s="1" t="s">
        <v>40</v>
      </c>
      <c r="O77" s="3">
        <v>0</v>
      </c>
      <c r="P77" s="4" t="s">
        <v>3630</v>
      </c>
      <c r="Q77" s="1" t="b">
        <v>0</v>
      </c>
      <c r="R77" s="2">
        <v>5</v>
      </c>
      <c r="S77" s="3">
        <v>325</v>
      </c>
      <c r="T77" s="2" t="s">
        <v>29</v>
      </c>
      <c r="U77" s="3">
        <v>0</v>
      </c>
      <c r="V77" s="2" t="s">
        <v>29</v>
      </c>
      <c r="W77" s="3">
        <v>0</v>
      </c>
      <c r="X77" s="2" t="s">
        <v>29</v>
      </c>
      <c r="Y77" s="3">
        <v>0</v>
      </c>
      <c r="Z77" s="1" t="s">
        <v>29</v>
      </c>
      <c r="AA77" s="1" t="b">
        <v>0</v>
      </c>
    </row>
    <row r="78" spans="1:27" x14ac:dyDescent="0.25">
      <c r="A78" s="1" t="b">
        <v>0</v>
      </c>
      <c r="B78" s="1" t="s">
        <v>3661</v>
      </c>
      <c r="C78" s="2">
        <v>1</v>
      </c>
      <c r="D78" s="1" t="s">
        <v>65</v>
      </c>
      <c r="E78" s="2">
        <v>198</v>
      </c>
      <c r="F78" s="1" t="s">
        <v>29</v>
      </c>
      <c r="G78" s="1" t="s">
        <v>786</v>
      </c>
      <c r="H78" s="1" t="s">
        <v>786</v>
      </c>
      <c r="I78" s="2" t="s">
        <v>29</v>
      </c>
      <c r="J78" s="3">
        <v>90</v>
      </c>
      <c r="K78" s="3">
        <v>4</v>
      </c>
      <c r="L78" s="3">
        <v>360</v>
      </c>
      <c r="M78" s="1" t="s">
        <v>751</v>
      </c>
      <c r="N78" s="1" t="s">
        <v>40</v>
      </c>
      <c r="O78" s="3">
        <v>0</v>
      </c>
      <c r="P78" s="4" t="s">
        <v>3630</v>
      </c>
      <c r="Q78" s="1" t="b">
        <v>0</v>
      </c>
      <c r="R78" s="2">
        <v>4</v>
      </c>
      <c r="S78" s="3">
        <v>360</v>
      </c>
      <c r="T78" s="2" t="s">
        <v>29</v>
      </c>
      <c r="U78" s="3">
        <v>0</v>
      </c>
      <c r="V78" s="2" t="s">
        <v>29</v>
      </c>
      <c r="W78" s="3">
        <v>0</v>
      </c>
      <c r="X78" s="2" t="s">
        <v>29</v>
      </c>
      <c r="Y78" s="3">
        <v>0</v>
      </c>
      <c r="Z78" s="1" t="s">
        <v>29</v>
      </c>
      <c r="AA78" s="1" t="b">
        <v>0</v>
      </c>
    </row>
    <row r="79" spans="1:27" x14ac:dyDescent="0.25">
      <c r="A79" s="1" t="b">
        <v>0</v>
      </c>
      <c r="B79" s="1" t="s">
        <v>3662</v>
      </c>
      <c r="C79" s="2">
        <v>1</v>
      </c>
      <c r="D79" s="1" t="s">
        <v>65</v>
      </c>
      <c r="E79" s="2">
        <v>199</v>
      </c>
      <c r="F79" s="1" t="s">
        <v>29</v>
      </c>
      <c r="G79" s="1" t="s">
        <v>837</v>
      </c>
      <c r="H79" s="1" t="s">
        <v>837</v>
      </c>
      <c r="I79" s="2" t="s">
        <v>29</v>
      </c>
      <c r="J79" s="3">
        <v>100</v>
      </c>
      <c r="K79" s="3">
        <v>4</v>
      </c>
      <c r="L79" s="3">
        <v>400</v>
      </c>
      <c r="M79" s="1" t="s">
        <v>751</v>
      </c>
      <c r="N79" s="1" t="s">
        <v>40</v>
      </c>
      <c r="O79" s="3">
        <v>0</v>
      </c>
      <c r="P79" s="4" t="s">
        <v>3630</v>
      </c>
      <c r="Q79" s="1" t="b">
        <v>0</v>
      </c>
      <c r="R79" s="2">
        <v>4</v>
      </c>
      <c r="S79" s="3">
        <v>400</v>
      </c>
      <c r="T79" s="2" t="s">
        <v>29</v>
      </c>
      <c r="U79" s="3">
        <v>0</v>
      </c>
      <c r="V79" s="2" t="s">
        <v>29</v>
      </c>
      <c r="W79" s="3">
        <v>0</v>
      </c>
      <c r="X79" s="2" t="s">
        <v>29</v>
      </c>
      <c r="Y79" s="3">
        <v>0</v>
      </c>
      <c r="Z79" s="1" t="s">
        <v>29</v>
      </c>
      <c r="AA79" s="1" t="b">
        <v>0</v>
      </c>
    </row>
    <row r="80" spans="1:27" x14ac:dyDescent="0.25">
      <c r="A80" s="1" t="b">
        <v>0</v>
      </c>
      <c r="B80" s="1" t="s">
        <v>3663</v>
      </c>
      <c r="C80" s="2">
        <v>1</v>
      </c>
      <c r="D80" s="1" t="s">
        <v>65</v>
      </c>
      <c r="E80" s="2">
        <v>201</v>
      </c>
      <c r="F80" s="1" t="s">
        <v>29</v>
      </c>
      <c r="G80" s="1" t="s">
        <v>835</v>
      </c>
      <c r="H80" s="1" t="s">
        <v>835</v>
      </c>
      <c r="I80" s="2" t="s">
        <v>29</v>
      </c>
      <c r="J80" s="3">
        <v>140</v>
      </c>
      <c r="K80" s="3">
        <v>4</v>
      </c>
      <c r="L80" s="3">
        <v>560</v>
      </c>
      <c r="M80" s="1" t="s">
        <v>751</v>
      </c>
      <c r="N80" s="1" t="s">
        <v>40</v>
      </c>
      <c r="O80" s="3">
        <v>0</v>
      </c>
      <c r="P80" s="4" t="s">
        <v>3630</v>
      </c>
      <c r="Q80" s="1" t="b">
        <v>0</v>
      </c>
      <c r="R80" s="2">
        <v>4</v>
      </c>
      <c r="S80" s="3">
        <v>560</v>
      </c>
      <c r="T80" s="2" t="s">
        <v>29</v>
      </c>
      <c r="U80" s="3">
        <v>0</v>
      </c>
      <c r="V80" s="2" t="s">
        <v>29</v>
      </c>
      <c r="W80" s="3">
        <v>0</v>
      </c>
      <c r="X80" s="2" t="s">
        <v>29</v>
      </c>
      <c r="Y80" s="3">
        <v>0</v>
      </c>
      <c r="Z80" s="1" t="s">
        <v>29</v>
      </c>
      <c r="AA80" s="1" t="b">
        <v>0</v>
      </c>
    </row>
    <row r="81" spans="1:27" x14ac:dyDescent="0.25">
      <c r="A81" s="1" t="b">
        <v>0</v>
      </c>
      <c r="B81" s="1" t="s">
        <v>3664</v>
      </c>
      <c r="C81" s="2">
        <v>1</v>
      </c>
      <c r="D81" s="1" t="s">
        <v>65</v>
      </c>
      <c r="E81" s="2">
        <v>202</v>
      </c>
      <c r="F81" s="1" t="s">
        <v>29</v>
      </c>
      <c r="G81" s="1" t="s">
        <v>791</v>
      </c>
      <c r="H81" s="1" t="s">
        <v>791</v>
      </c>
      <c r="I81" s="2" t="s">
        <v>29</v>
      </c>
      <c r="J81" s="3">
        <v>185</v>
      </c>
      <c r="K81" s="3">
        <v>4</v>
      </c>
      <c r="L81" s="3">
        <v>740</v>
      </c>
      <c r="M81" s="1" t="s">
        <v>751</v>
      </c>
      <c r="N81" s="1" t="s">
        <v>40</v>
      </c>
      <c r="O81" s="3">
        <v>0</v>
      </c>
      <c r="P81" s="4" t="s">
        <v>3630</v>
      </c>
      <c r="Q81" s="1" t="b">
        <v>0</v>
      </c>
      <c r="R81" s="2">
        <v>4</v>
      </c>
      <c r="S81" s="3">
        <v>740</v>
      </c>
      <c r="T81" s="2" t="s">
        <v>29</v>
      </c>
      <c r="U81" s="3">
        <v>0</v>
      </c>
      <c r="V81" s="2" t="s">
        <v>29</v>
      </c>
      <c r="W81" s="3">
        <v>0</v>
      </c>
      <c r="X81" s="2" t="s">
        <v>29</v>
      </c>
      <c r="Y81" s="3">
        <v>0</v>
      </c>
      <c r="Z81" s="1" t="s">
        <v>29</v>
      </c>
      <c r="AA81" s="1" t="b">
        <v>0</v>
      </c>
    </row>
    <row r="82" spans="1:27" x14ac:dyDescent="0.25">
      <c r="A82" s="1" t="b">
        <v>0</v>
      </c>
      <c r="B82" s="1" t="s">
        <v>3665</v>
      </c>
      <c r="C82" s="2">
        <v>1</v>
      </c>
      <c r="D82" s="1" t="s">
        <v>65</v>
      </c>
      <c r="E82" s="2">
        <v>203</v>
      </c>
      <c r="F82" s="1" t="s">
        <v>29</v>
      </c>
      <c r="G82" s="1" t="s">
        <v>821</v>
      </c>
      <c r="H82" s="1" t="s">
        <v>821</v>
      </c>
      <c r="I82" s="2" t="s">
        <v>29</v>
      </c>
      <c r="J82" s="3">
        <v>445</v>
      </c>
      <c r="K82" s="3">
        <v>3</v>
      </c>
      <c r="L82" s="3">
        <v>1335</v>
      </c>
      <c r="M82" s="1" t="s">
        <v>751</v>
      </c>
      <c r="N82" s="1" t="s">
        <v>40</v>
      </c>
      <c r="O82" s="3">
        <v>0</v>
      </c>
      <c r="P82" s="4" t="s">
        <v>3630</v>
      </c>
      <c r="Q82" s="1" t="b">
        <v>0</v>
      </c>
      <c r="R82" s="2">
        <v>3</v>
      </c>
      <c r="S82" s="3">
        <v>1335</v>
      </c>
      <c r="T82" s="2" t="s">
        <v>29</v>
      </c>
      <c r="U82" s="3">
        <v>0</v>
      </c>
      <c r="V82" s="2" t="s">
        <v>29</v>
      </c>
      <c r="W82" s="3">
        <v>0</v>
      </c>
      <c r="X82" s="2" t="s">
        <v>29</v>
      </c>
      <c r="Y82" s="3">
        <v>0</v>
      </c>
      <c r="Z82" s="1" t="s">
        <v>29</v>
      </c>
      <c r="AA82" s="1" t="b">
        <v>0</v>
      </c>
    </row>
    <row r="83" spans="1:27" x14ac:dyDescent="0.25">
      <c r="A83" s="1" t="b">
        <v>0</v>
      </c>
      <c r="B83" s="1" t="s">
        <v>3666</v>
      </c>
      <c r="C83" s="2">
        <v>1</v>
      </c>
      <c r="D83" s="1" t="s">
        <v>65</v>
      </c>
      <c r="E83" s="2">
        <v>204</v>
      </c>
      <c r="F83" s="1" t="s">
        <v>29</v>
      </c>
      <c r="G83" s="1" t="s">
        <v>800</v>
      </c>
      <c r="H83" s="1" t="s">
        <v>800</v>
      </c>
      <c r="I83" s="2" t="s">
        <v>29</v>
      </c>
      <c r="J83" s="3">
        <v>700</v>
      </c>
      <c r="K83" s="3">
        <v>3</v>
      </c>
      <c r="L83" s="3">
        <v>2100</v>
      </c>
      <c r="M83" s="1" t="s">
        <v>751</v>
      </c>
      <c r="N83" s="1" t="s">
        <v>40</v>
      </c>
      <c r="O83" s="3">
        <v>0</v>
      </c>
      <c r="P83" s="4" t="s">
        <v>3630</v>
      </c>
      <c r="Q83" s="1" t="b">
        <v>0</v>
      </c>
      <c r="R83" s="2">
        <v>3</v>
      </c>
      <c r="S83" s="3">
        <v>2100</v>
      </c>
      <c r="T83" s="2" t="s">
        <v>29</v>
      </c>
      <c r="U83" s="3">
        <v>0</v>
      </c>
      <c r="V83" s="2" t="s">
        <v>29</v>
      </c>
      <c r="W83" s="3">
        <v>0</v>
      </c>
      <c r="X83" s="2" t="s">
        <v>29</v>
      </c>
      <c r="Y83" s="3">
        <v>0</v>
      </c>
      <c r="Z83" s="1" t="s">
        <v>29</v>
      </c>
      <c r="AA83" s="1" t="b">
        <v>0</v>
      </c>
    </row>
    <row r="84" spans="1:27" x14ac:dyDescent="0.25">
      <c r="A84" s="1" t="b">
        <v>0</v>
      </c>
      <c r="B84" s="1" t="s">
        <v>3667</v>
      </c>
      <c r="C84" s="2">
        <v>1</v>
      </c>
      <c r="D84" s="1" t="s">
        <v>65</v>
      </c>
      <c r="E84" s="2">
        <v>205</v>
      </c>
      <c r="F84" s="1" t="s">
        <v>29</v>
      </c>
      <c r="G84" s="1" t="s">
        <v>819</v>
      </c>
      <c r="H84" s="1" t="s">
        <v>819</v>
      </c>
      <c r="I84" s="2" t="s">
        <v>29</v>
      </c>
      <c r="J84" s="3">
        <v>1000</v>
      </c>
      <c r="K84" s="3">
        <v>3</v>
      </c>
      <c r="L84" s="3">
        <v>3000</v>
      </c>
      <c r="M84" s="1" t="s">
        <v>751</v>
      </c>
      <c r="N84" s="1" t="s">
        <v>40</v>
      </c>
      <c r="O84" s="3">
        <v>0</v>
      </c>
      <c r="P84" s="4" t="s">
        <v>3630</v>
      </c>
      <c r="Q84" s="1" t="b">
        <v>0</v>
      </c>
      <c r="R84" s="2">
        <v>3</v>
      </c>
      <c r="S84" s="3">
        <v>3000</v>
      </c>
      <c r="T84" s="2" t="s">
        <v>29</v>
      </c>
      <c r="U84" s="3">
        <v>0</v>
      </c>
      <c r="V84" s="2" t="s">
        <v>29</v>
      </c>
      <c r="W84" s="3">
        <v>0</v>
      </c>
      <c r="X84" s="2" t="s">
        <v>29</v>
      </c>
      <c r="Y84" s="3">
        <v>0</v>
      </c>
      <c r="Z84" s="1" t="s">
        <v>29</v>
      </c>
      <c r="AA84" s="1" t="b">
        <v>0</v>
      </c>
    </row>
    <row r="85" spans="1:27" x14ac:dyDescent="0.25">
      <c r="A85" s="1" t="b">
        <v>0</v>
      </c>
      <c r="B85" s="1" t="s">
        <v>3668</v>
      </c>
      <c r="C85" s="2">
        <v>1</v>
      </c>
      <c r="D85" s="1" t="s">
        <v>65</v>
      </c>
      <c r="E85" s="2">
        <v>206</v>
      </c>
      <c r="F85" s="1" t="s">
        <v>29</v>
      </c>
      <c r="G85" s="1" t="s">
        <v>822</v>
      </c>
      <c r="H85" s="1" t="s">
        <v>822</v>
      </c>
      <c r="I85" s="2" t="s">
        <v>29</v>
      </c>
      <c r="J85" s="3">
        <v>150</v>
      </c>
      <c r="K85" s="3">
        <v>3</v>
      </c>
      <c r="L85" s="3">
        <v>450</v>
      </c>
      <c r="M85" s="1" t="s">
        <v>751</v>
      </c>
      <c r="N85" s="1" t="s">
        <v>40</v>
      </c>
      <c r="O85" s="3">
        <v>0</v>
      </c>
      <c r="P85" s="4" t="s">
        <v>3630</v>
      </c>
      <c r="Q85" s="1" t="b">
        <v>0</v>
      </c>
      <c r="R85" s="2">
        <v>3</v>
      </c>
      <c r="S85" s="3">
        <v>450</v>
      </c>
      <c r="T85" s="2" t="s">
        <v>29</v>
      </c>
      <c r="U85" s="3">
        <v>0</v>
      </c>
      <c r="V85" s="2" t="s">
        <v>29</v>
      </c>
      <c r="W85" s="3">
        <v>0</v>
      </c>
      <c r="X85" s="2" t="s">
        <v>29</v>
      </c>
      <c r="Y85" s="3">
        <v>0</v>
      </c>
      <c r="Z85" s="1" t="s">
        <v>29</v>
      </c>
      <c r="AA85" s="1" t="b">
        <v>0</v>
      </c>
    </row>
    <row r="86" spans="1:27" x14ac:dyDescent="0.25">
      <c r="A86" s="1" t="b">
        <v>0</v>
      </c>
      <c r="B86" s="1" t="s">
        <v>3669</v>
      </c>
      <c r="C86" s="2">
        <v>1</v>
      </c>
      <c r="D86" s="1" t="s">
        <v>65</v>
      </c>
      <c r="E86" s="2">
        <v>207</v>
      </c>
      <c r="F86" s="1" t="s">
        <v>29</v>
      </c>
      <c r="G86" s="1" t="s">
        <v>803</v>
      </c>
      <c r="H86" s="1" t="s">
        <v>803</v>
      </c>
      <c r="I86" s="2" t="s">
        <v>29</v>
      </c>
      <c r="J86" s="3">
        <v>80</v>
      </c>
      <c r="K86" s="3">
        <v>6</v>
      </c>
      <c r="L86" s="3">
        <v>480</v>
      </c>
      <c r="M86" s="1" t="s">
        <v>751</v>
      </c>
      <c r="N86" s="1" t="s">
        <v>40</v>
      </c>
      <c r="O86" s="3">
        <v>0</v>
      </c>
      <c r="P86" s="4" t="s">
        <v>3630</v>
      </c>
      <c r="Q86" s="1" t="b">
        <v>0</v>
      </c>
      <c r="R86" s="2">
        <v>6</v>
      </c>
      <c r="S86" s="3">
        <v>480</v>
      </c>
      <c r="T86" s="2" t="s">
        <v>29</v>
      </c>
      <c r="U86" s="3">
        <v>0</v>
      </c>
      <c r="V86" s="2" t="s">
        <v>29</v>
      </c>
      <c r="W86" s="3">
        <v>0</v>
      </c>
      <c r="X86" s="2" t="s">
        <v>29</v>
      </c>
      <c r="Y86" s="3">
        <v>0</v>
      </c>
      <c r="Z86" s="1" t="s">
        <v>29</v>
      </c>
      <c r="AA86" s="1" t="b">
        <v>0</v>
      </c>
    </row>
    <row r="87" spans="1:27" x14ac:dyDescent="0.25">
      <c r="A87" s="1" t="b">
        <v>0</v>
      </c>
      <c r="B87" s="1" t="s">
        <v>3670</v>
      </c>
      <c r="C87" s="2">
        <v>1</v>
      </c>
      <c r="D87" s="1" t="s">
        <v>65</v>
      </c>
      <c r="E87" s="2">
        <v>208</v>
      </c>
      <c r="F87" s="1" t="s">
        <v>29</v>
      </c>
      <c r="G87" s="1" t="s">
        <v>826</v>
      </c>
      <c r="H87" s="1" t="s">
        <v>826</v>
      </c>
      <c r="I87" s="2" t="s">
        <v>29</v>
      </c>
      <c r="J87" s="3">
        <v>250</v>
      </c>
      <c r="K87" s="3">
        <v>1</v>
      </c>
      <c r="L87" s="3">
        <v>250</v>
      </c>
      <c r="M87" s="1" t="s">
        <v>751</v>
      </c>
      <c r="N87" s="1" t="s">
        <v>40</v>
      </c>
      <c r="O87" s="3">
        <v>0</v>
      </c>
      <c r="P87" s="4" t="s">
        <v>3630</v>
      </c>
      <c r="Q87" s="1" t="b">
        <v>0</v>
      </c>
      <c r="R87" s="2">
        <v>1</v>
      </c>
      <c r="S87" s="3">
        <v>250</v>
      </c>
      <c r="T87" s="2" t="s">
        <v>29</v>
      </c>
      <c r="U87" s="3">
        <v>0</v>
      </c>
      <c r="V87" s="2" t="s">
        <v>29</v>
      </c>
      <c r="W87" s="3">
        <v>0</v>
      </c>
      <c r="X87" s="2" t="s">
        <v>29</v>
      </c>
      <c r="Y87" s="3">
        <v>0</v>
      </c>
      <c r="Z87" s="1" t="s">
        <v>29</v>
      </c>
      <c r="AA87" s="1" t="b">
        <v>0</v>
      </c>
    </row>
    <row r="88" spans="1:27" x14ac:dyDescent="0.25">
      <c r="A88" s="1" t="b">
        <v>0</v>
      </c>
      <c r="B88" s="1" t="s">
        <v>3671</v>
      </c>
      <c r="C88" s="2">
        <v>1</v>
      </c>
      <c r="D88" s="1" t="s">
        <v>65</v>
      </c>
      <c r="E88" s="2">
        <v>209</v>
      </c>
      <c r="F88" s="1" t="s">
        <v>29</v>
      </c>
      <c r="G88" s="1" t="s">
        <v>843</v>
      </c>
      <c r="H88" s="1" t="s">
        <v>843</v>
      </c>
      <c r="I88" s="2" t="s">
        <v>29</v>
      </c>
      <c r="J88" s="3">
        <v>100</v>
      </c>
      <c r="K88" s="3">
        <v>3</v>
      </c>
      <c r="L88" s="3">
        <v>300</v>
      </c>
      <c r="M88" s="1" t="s">
        <v>751</v>
      </c>
      <c r="N88" s="1" t="s">
        <v>40</v>
      </c>
      <c r="O88" s="3">
        <v>0</v>
      </c>
      <c r="P88" s="4" t="s">
        <v>3630</v>
      </c>
      <c r="Q88" s="1" t="b">
        <v>0</v>
      </c>
      <c r="R88" s="2">
        <v>3</v>
      </c>
      <c r="S88" s="3">
        <v>300</v>
      </c>
      <c r="T88" s="2" t="s">
        <v>29</v>
      </c>
      <c r="U88" s="3">
        <v>0</v>
      </c>
      <c r="V88" s="2" t="s">
        <v>29</v>
      </c>
      <c r="W88" s="3">
        <v>0</v>
      </c>
      <c r="X88" s="2" t="s">
        <v>29</v>
      </c>
      <c r="Y88" s="3">
        <v>0</v>
      </c>
      <c r="Z88" s="1" t="s">
        <v>29</v>
      </c>
      <c r="AA88" s="1" t="b">
        <v>0</v>
      </c>
    </row>
    <row r="89" spans="1:27" x14ac:dyDescent="0.25">
      <c r="A89" s="1" t="b">
        <v>0</v>
      </c>
      <c r="B89" s="1" t="s">
        <v>3672</v>
      </c>
      <c r="C89" s="2">
        <v>1</v>
      </c>
      <c r="D89" s="1" t="s">
        <v>65</v>
      </c>
      <c r="E89" s="2">
        <v>210</v>
      </c>
      <c r="F89" s="1" t="s">
        <v>29</v>
      </c>
      <c r="G89" s="1" t="s">
        <v>841</v>
      </c>
      <c r="H89" s="1" t="s">
        <v>842</v>
      </c>
      <c r="I89" s="2" t="s">
        <v>29</v>
      </c>
      <c r="J89" s="3">
        <v>400</v>
      </c>
      <c r="K89" s="3">
        <v>3</v>
      </c>
      <c r="L89" s="3">
        <v>1200</v>
      </c>
      <c r="M89" s="1" t="s">
        <v>751</v>
      </c>
      <c r="N89" s="1" t="s">
        <v>40</v>
      </c>
      <c r="O89" s="3">
        <v>0</v>
      </c>
      <c r="P89" s="4" t="s">
        <v>3630</v>
      </c>
      <c r="Q89" s="1" t="b">
        <v>0</v>
      </c>
      <c r="R89" s="2">
        <v>3</v>
      </c>
      <c r="S89" s="3">
        <v>1200</v>
      </c>
      <c r="T89" s="2" t="s">
        <v>29</v>
      </c>
      <c r="U89" s="3">
        <v>0</v>
      </c>
      <c r="V89" s="2" t="s">
        <v>29</v>
      </c>
      <c r="W89" s="3">
        <v>0</v>
      </c>
      <c r="X89" s="2" t="s">
        <v>29</v>
      </c>
      <c r="Y89" s="3">
        <v>0</v>
      </c>
      <c r="Z89" s="1" t="s">
        <v>29</v>
      </c>
      <c r="AA89" s="1" t="b">
        <v>0</v>
      </c>
    </row>
    <row r="90" spans="1:27" x14ac:dyDescent="0.25">
      <c r="A90" s="1" t="b">
        <v>0</v>
      </c>
      <c r="B90" s="1" t="s">
        <v>3673</v>
      </c>
      <c r="C90" s="2">
        <v>1</v>
      </c>
      <c r="D90" s="1" t="s">
        <v>65</v>
      </c>
      <c r="E90" s="2">
        <v>211</v>
      </c>
      <c r="F90" s="1" t="s">
        <v>29</v>
      </c>
      <c r="G90" s="1" t="s">
        <v>811</v>
      </c>
      <c r="H90" s="1" t="s">
        <v>812</v>
      </c>
      <c r="I90" s="2" t="s">
        <v>29</v>
      </c>
      <c r="J90" s="3">
        <v>600</v>
      </c>
      <c r="K90" s="3">
        <v>3</v>
      </c>
      <c r="L90" s="3">
        <v>1800</v>
      </c>
      <c r="M90" s="1" t="s">
        <v>751</v>
      </c>
      <c r="N90" s="1" t="s">
        <v>40</v>
      </c>
      <c r="O90" s="3">
        <v>0</v>
      </c>
      <c r="P90" s="4" t="s">
        <v>3630</v>
      </c>
      <c r="Q90" s="1" t="b">
        <v>0</v>
      </c>
      <c r="R90" s="2">
        <v>3</v>
      </c>
      <c r="S90" s="3">
        <v>1800</v>
      </c>
      <c r="T90" s="2" t="s">
        <v>29</v>
      </c>
      <c r="U90" s="3">
        <v>0</v>
      </c>
      <c r="V90" s="2" t="s">
        <v>29</v>
      </c>
      <c r="W90" s="3">
        <v>0</v>
      </c>
      <c r="X90" s="2" t="s">
        <v>29</v>
      </c>
      <c r="Y90" s="3">
        <v>0</v>
      </c>
      <c r="Z90" s="1" t="s">
        <v>29</v>
      </c>
      <c r="AA90" s="1" t="b">
        <v>0</v>
      </c>
    </row>
    <row r="91" spans="1:27" x14ac:dyDescent="0.25">
      <c r="A91" s="1" t="b">
        <v>0</v>
      </c>
      <c r="B91" s="1" t="s">
        <v>3674</v>
      </c>
      <c r="C91" s="2">
        <v>1</v>
      </c>
      <c r="D91" s="1" t="s">
        <v>65</v>
      </c>
      <c r="E91" s="2">
        <v>212</v>
      </c>
      <c r="F91" s="1" t="s">
        <v>29</v>
      </c>
      <c r="G91" s="1" t="s">
        <v>783</v>
      </c>
      <c r="H91" s="1" t="s">
        <v>783</v>
      </c>
      <c r="I91" s="2" t="s">
        <v>29</v>
      </c>
      <c r="J91" s="3">
        <v>200</v>
      </c>
      <c r="K91" s="3">
        <v>3</v>
      </c>
      <c r="L91" s="3">
        <v>600</v>
      </c>
      <c r="M91" s="1" t="s">
        <v>751</v>
      </c>
      <c r="N91" s="1" t="s">
        <v>40</v>
      </c>
      <c r="O91" s="3">
        <v>0</v>
      </c>
      <c r="P91" s="4" t="s">
        <v>3630</v>
      </c>
      <c r="Q91" s="1" t="b">
        <v>0</v>
      </c>
      <c r="R91" s="2">
        <v>3</v>
      </c>
      <c r="S91" s="3">
        <v>600</v>
      </c>
      <c r="T91" s="2" t="s">
        <v>29</v>
      </c>
      <c r="U91" s="3">
        <v>0</v>
      </c>
      <c r="V91" s="2" t="s">
        <v>29</v>
      </c>
      <c r="W91" s="3">
        <v>0</v>
      </c>
      <c r="X91" s="2" t="s">
        <v>29</v>
      </c>
      <c r="Y91" s="3">
        <v>0</v>
      </c>
      <c r="Z91" s="1" t="s">
        <v>29</v>
      </c>
      <c r="AA91" s="1" t="b">
        <v>0</v>
      </c>
    </row>
    <row r="92" spans="1:27" x14ac:dyDescent="0.25">
      <c r="A92" s="1" t="b">
        <v>0</v>
      </c>
      <c r="B92" s="1" t="s">
        <v>3675</v>
      </c>
      <c r="C92" s="2">
        <v>1</v>
      </c>
      <c r="D92" s="1" t="s">
        <v>65</v>
      </c>
      <c r="E92" s="2">
        <v>213</v>
      </c>
      <c r="F92" s="1" t="s">
        <v>29</v>
      </c>
      <c r="G92" s="1" t="s">
        <v>793</v>
      </c>
      <c r="H92" s="1" t="s">
        <v>793</v>
      </c>
      <c r="I92" s="2" t="s">
        <v>29</v>
      </c>
      <c r="J92" s="3">
        <v>250</v>
      </c>
      <c r="K92" s="3">
        <v>5</v>
      </c>
      <c r="L92" s="3">
        <v>1250</v>
      </c>
      <c r="M92" s="1" t="s">
        <v>751</v>
      </c>
      <c r="N92" s="1" t="s">
        <v>40</v>
      </c>
      <c r="O92" s="3">
        <v>0</v>
      </c>
      <c r="P92" s="4" t="s">
        <v>3630</v>
      </c>
      <c r="Q92" s="1" t="b">
        <v>0</v>
      </c>
      <c r="R92" s="2">
        <v>5</v>
      </c>
      <c r="S92" s="3">
        <v>1250</v>
      </c>
      <c r="T92" s="2" t="s">
        <v>29</v>
      </c>
      <c r="U92" s="3">
        <v>0</v>
      </c>
      <c r="V92" s="2" t="s">
        <v>29</v>
      </c>
      <c r="W92" s="3">
        <v>0</v>
      </c>
      <c r="X92" s="2" t="s">
        <v>29</v>
      </c>
      <c r="Y92" s="3">
        <v>0</v>
      </c>
      <c r="Z92" s="1" t="s">
        <v>29</v>
      </c>
      <c r="AA92" s="1" t="b">
        <v>0</v>
      </c>
    </row>
    <row r="93" spans="1:27" x14ac:dyDescent="0.25">
      <c r="A93" s="1" t="b">
        <v>0</v>
      </c>
      <c r="B93" s="1" t="s">
        <v>3676</v>
      </c>
      <c r="C93" s="2">
        <v>1</v>
      </c>
      <c r="D93" s="1" t="s">
        <v>65</v>
      </c>
      <c r="E93" s="2">
        <v>214</v>
      </c>
      <c r="F93" s="1" t="s">
        <v>29</v>
      </c>
      <c r="G93" s="1" t="s">
        <v>806</v>
      </c>
      <c r="H93" s="1" t="s">
        <v>806</v>
      </c>
      <c r="I93" s="2" t="s">
        <v>29</v>
      </c>
      <c r="J93" s="3">
        <v>300</v>
      </c>
      <c r="K93" s="3">
        <v>3</v>
      </c>
      <c r="L93" s="3">
        <v>900</v>
      </c>
      <c r="M93" s="1" t="s">
        <v>751</v>
      </c>
      <c r="N93" s="1" t="s">
        <v>40</v>
      </c>
      <c r="O93" s="3">
        <v>0</v>
      </c>
      <c r="P93" s="4" t="s">
        <v>3630</v>
      </c>
      <c r="Q93" s="1" t="b">
        <v>0</v>
      </c>
      <c r="R93" s="2">
        <v>3</v>
      </c>
      <c r="S93" s="3">
        <v>900</v>
      </c>
      <c r="T93" s="2" t="s">
        <v>29</v>
      </c>
      <c r="U93" s="3">
        <v>0</v>
      </c>
      <c r="V93" s="2" t="s">
        <v>29</v>
      </c>
      <c r="W93" s="3">
        <v>0</v>
      </c>
      <c r="X93" s="2" t="s">
        <v>29</v>
      </c>
      <c r="Y93" s="3">
        <v>0</v>
      </c>
      <c r="Z93" s="1" t="s">
        <v>29</v>
      </c>
      <c r="AA93" s="1" t="b">
        <v>0</v>
      </c>
    </row>
    <row r="94" spans="1:27" x14ac:dyDescent="0.25">
      <c r="A94" s="1" t="b">
        <v>0</v>
      </c>
      <c r="B94" s="1" t="s">
        <v>3677</v>
      </c>
      <c r="C94" s="2">
        <v>1</v>
      </c>
      <c r="D94" s="1" t="s">
        <v>65</v>
      </c>
      <c r="E94" s="2">
        <v>215</v>
      </c>
      <c r="F94" s="1" t="s">
        <v>29</v>
      </c>
      <c r="G94" s="1" t="s">
        <v>780</v>
      </c>
      <c r="H94" s="1" t="s">
        <v>781</v>
      </c>
      <c r="I94" s="2" t="s">
        <v>29</v>
      </c>
      <c r="J94" s="3">
        <v>70</v>
      </c>
      <c r="K94" s="3">
        <v>5</v>
      </c>
      <c r="L94" s="3">
        <v>350</v>
      </c>
      <c r="M94" s="1" t="s">
        <v>751</v>
      </c>
      <c r="N94" s="1" t="s">
        <v>40</v>
      </c>
      <c r="O94" s="3">
        <v>0</v>
      </c>
      <c r="P94" s="4" t="s">
        <v>3630</v>
      </c>
      <c r="Q94" s="1" t="b">
        <v>0</v>
      </c>
      <c r="R94" s="2">
        <v>5</v>
      </c>
      <c r="S94" s="3">
        <v>350</v>
      </c>
      <c r="T94" s="2" t="s">
        <v>29</v>
      </c>
      <c r="U94" s="3">
        <v>0</v>
      </c>
      <c r="V94" s="2" t="s">
        <v>29</v>
      </c>
      <c r="W94" s="3">
        <v>0</v>
      </c>
      <c r="X94" s="2" t="s">
        <v>29</v>
      </c>
      <c r="Y94" s="3">
        <v>0</v>
      </c>
      <c r="Z94" s="1" t="s">
        <v>29</v>
      </c>
      <c r="AA94" s="1" t="b">
        <v>0</v>
      </c>
    </row>
    <row r="95" spans="1:27" x14ac:dyDescent="0.25">
      <c r="A95" s="1" t="b">
        <v>0</v>
      </c>
      <c r="B95" s="1" t="s">
        <v>3678</v>
      </c>
      <c r="C95" s="2">
        <v>1</v>
      </c>
      <c r="D95" s="1" t="s">
        <v>65</v>
      </c>
      <c r="E95" s="2">
        <v>216</v>
      </c>
      <c r="F95" s="1" t="s">
        <v>29</v>
      </c>
      <c r="G95" s="1" t="s">
        <v>799</v>
      </c>
      <c r="H95" s="1" t="s">
        <v>799</v>
      </c>
      <c r="I95" s="2" t="s">
        <v>29</v>
      </c>
      <c r="J95" s="3">
        <v>300</v>
      </c>
      <c r="K95" s="3">
        <v>3</v>
      </c>
      <c r="L95" s="3">
        <v>900</v>
      </c>
      <c r="M95" s="1" t="s">
        <v>751</v>
      </c>
      <c r="N95" s="1" t="s">
        <v>40</v>
      </c>
      <c r="O95" s="3">
        <v>0</v>
      </c>
      <c r="P95" s="4" t="s">
        <v>3630</v>
      </c>
      <c r="Q95" s="1" t="b">
        <v>0</v>
      </c>
      <c r="R95" s="2">
        <v>3</v>
      </c>
      <c r="S95" s="3">
        <v>900</v>
      </c>
      <c r="T95" s="2" t="s">
        <v>29</v>
      </c>
      <c r="U95" s="3">
        <v>0</v>
      </c>
      <c r="V95" s="2" t="s">
        <v>29</v>
      </c>
      <c r="W95" s="3">
        <v>0</v>
      </c>
      <c r="X95" s="2" t="s">
        <v>29</v>
      </c>
      <c r="Y95" s="3">
        <v>0</v>
      </c>
      <c r="Z95" s="1" t="s">
        <v>29</v>
      </c>
      <c r="AA95" s="1" t="b">
        <v>0</v>
      </c>
    </row>
    <row r="96" spans="1:27" x14ac:dyDescent="0.25">
      <c r="A96" s="1" t="b">
        <v>0</v>
      </c>
      <c r="B96" s="1" t="s">
        <v>3679</v>
      </c>
      <c r="C96" s="2">
        <v>1</v>
      </c>
      <c r="D96" s="1" t="s">
        <v>65</v>
      </c>
      <c r="E96" s="2">
        <v>217</v>
      </c>
      <c r="F96" s="1" t="s">
        <v>29</v>
      </c>
      <c r="G96" s="1" t="s">
        <v>789</v>
      </c>
      <c r="H96" s="1" t="s">
        <v>789</v>
      </c>
      <c r="I96" s="2" t="s">
        <v>29</v>
      </c>
      <c r="J96" s="3">
        <v>50</v>
      </c>
      <c r="K96" s="3">
        <v>20</v>
      </c>
      <c r="L96" s="3">
        <v>1000</v>
      </c>
      <c r="M96" s="1" t="s">
        <v>751</v>
      </c>
      <c r="N96" s="1" t="s">
        <v>40</v>
      </c>
      <c r="O96" s="3">
        <v>0</v>
      </c>
      <c r="P96" s="4" t="s">
        <v>3630</v>
      </c>
      <c r="Q96" s="1" t="b">
        <v>0</v>
      </c>
      <c r="R96" s="2">
        <v>20</v>
      </c>
      <c r="S96" s="3">
        <v>1000</v>
      </c>
      <c r="T96" s="2" t="s">
        <v>29</v>
      </c>
      <c r="U96" s="3">
        <v>0</v>
      </c>
      <c r="V96" s="2" t="s">
        <v>29</v>
      </c>
      <c r="W96" s="3">
        <v>0</v>
      </c>
      <c r="X96" s="2" t="s">
        <v>29</v>
      </c>
      <c r="Y96" s="3">
        <v>0</v>
      </c>
      <c r="Z96" s="1" t="s">
        <v>29</v>
      </c>
      <c r="AA96" s="1" t="b">
        <v>0</v>
      </c>
    </row>
    <row r="97" spans="1:27" x14ac:dyDescent="0.25">
      <c r="A97" s="1" t="b">
        <v>0</v>
      </c>
      <c r="B97" s="1" t="s">
        <v>3680</v>
      </c>
      <c r="C97" s="2">
        <v>1</v>
      </c>
      <c r="D97" s="1" t="s">
        <v>65</v>
      </c>
      <c r="E97" s="2">
        <v>235</v>
      </c>
      <c r="F97" s="1" t="s">
        <v>29</v>
      </c>
      <c r="G97" s="1" t="s">
        <v>823</v>
      </c>
      <c r="H97" s="1" t="s">
        <v>823</v>
      </c>
      <c r="I97" s="2" t="s">
        <v>29</v>
      </c>
      <c r="J97" s="3">
        <v>600</v>
      </c>
      <c r="K97" s="3">
        <v>3</v>
      </c>
      <c r="L97" s="3">
        <v>1800</v>
      </c>
      <c r="M97" s="1" t="s">
        <v>751</v>
      </c>
      <c r="N97" s="1" t="s">
        <v>40</v>
      </c>
      <c r="O97" s="3">
        <v>0</v>
      </c>
      <c r="P97" s="4" t="s">
        <v>3630</v>
      </c>
      <c r="Q97" s="1" t="b">
        <v>0</v>
      </c>
      <c r="R97" s="2">
        <v>3</v>
      </c>
      <c r="S97" s="3">
        <v>1800</v>
      </c>
      <c r="T97" s="2" t="s">
        <v>29</v>
      </c>
      <c r="U97" s="3">
        <v>0</v>
      </c>
      <c r="V97" s="2" t="s">
        <v>29</v>
      </c>
      <c r="W97" s="3">
        <v>0</v>
      </c>
      <c r="X97" s="2" t="s">
        <v>29</v>
      </c>
      <c r="Y97" s="3">
        <v>0</v>
      </c>
      <c r="Z97" s="1" t="s">
        <v>29</v>
      </c>
      <c r="AA97" s="1" t="b">
        <v>0</v>
      </c>
    </row>
    <row r="98" spans="1:27" x14ac:dyDescent="0.25">
      <c r="A98" s="1" t="b">
        <v>0</v>
      </c>
      <c r="B98" s="1" t="s">
        <v>3681</v>
      </c>
      <c r="C98" s="2">
        <v>1</v>
      </c>
      <c r="D98" s="1" t="s">
        <v>65</v>
      </c>
      <c r="E98" s="2">
        <v>249</v>
      </c>
      <c r="F98" s="1" t="s">
        <v>29</v>
      </c>
      <c r="G98" s="1" t="s">
        <v>828</v>
      </c>
      <c r="H98" s="1" t="s">
        <v>829</v>
      </c>
      <c r="I98" s="2" t="s">
        <v>29</v>
      </c>
      <c r="J98" s="3">
        <v>350</v>
      </c>
      <c r="K98" s="3">
        <v>2</v>
      </c>
      <c r="L98" s="3">
        <v>700</v>
      </c>
      <c r="M98" s="1" t="s">
        <v>29</v>
      </c>
      <c r="N98" s="1" t="s">
        <v>40</v>
      </c>
      <c r="O98" s="3">
        <v>0</v>
      </c>
      <c r="P98" s="4" t="s">
        <v>3630</v>
      </c>
      <c r="Q98" s="1" t="b">
        <v>0</v>
      </c>
      <c r="R98" s="2">
        <v>2</v>
      </c>
      <c r="S98" s="3">
        <v>700</v>
      </c>
      <c r="T98" s="2" t="s">
        <v>29</v>
      </c>
      <c r="U98" s="3">
        <v>0</v>
      </c>
      <c r="V98" s="2" t="s">
        <v>29</v>
      </c>
      <c r="W98" s="3">
        <v>0</v>
      </c>
      <c r="X98" s="2" t="s">
        <v>29</v>
      </c>
      <c r="Y98" s="3">
        <v>0</v>
      </c>
      <c r="Z98" s="1" t="s">
        <v>29</v>
      </c>
      <c r="AA98" s="1" t="b">
        <v>0</v>
      </c>
    </row>
    <row r="99" spans="1:27" x14ac:dyDescent="0.25">
      <c r="A99" s="1"/>
      <c r="B99" s="1"/>
      <c r="C99" s="2"/>
      <c r="D99" s="1"/>
      <c r="E99" s="2"/>
      <c r="F99" s="1"/>
      <c r="G99" s="1"/>
      <c r="H99" s="1"/>
      <c r="I99" s="2"/>
      <c r="J99" s="3"/>
      <c r="K99" s="3"/>
      <c r="L99" s="6">
        <f>SUBTOTAL(9,L47:L98)</f>
        <v>123400</v>
      </c>
      <c r="M99" s="1"/>
      <c r="N99" s="1"/>
      <c r="O99" s="3"/>
      <c r="P99" s="4"/>
      <c r="Q99" s="1"/>
      <c r="R99" s="2"/>
      <c r="S99" s="3"/>
      <c r="T99" s="2"/>
      <c r="U99" s="3"/>
      <c r="V99" s="2"/>
      <c r="W99" s="3"/>
      <c r="X99" s="2"/>
      <c r="Y99" s="3"/>
      <c r="Z99" s="1"/>
      <c r="AA99" s="1"/>
    </row>
    <row r="100" spans="1:27" x14ac:dyDescent="0.25">
      <c r="A100" s="5" t="s">
        <v>3682</v>
      </c>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1" t="b">
        <v>0</v>
      </c>
      <c r="B101" s="1" t="s">
        <v>3683</v>
      </c>
      <c r="C101" s="2">
        <v>2</v>
      </c>
      <c r="D101" s="1" t="s">
        <v>752</v>
      </c>
      <c r="E101" s="2">
        <v>405</v>
      </c>
      <c r="F101" s="1" t="s">
        <v>29</v>
      </c>
      <c r="G101" s="1" t="s">
        <v>3684</v>
      </c>
      <c r="H101" s="1" t="s">
        <v>3684</v>
      </c>
      <c r="I101" s="2" t="s">
        <v>29</v>
      </c>
      <c r="J101" s="3">
        <v>200000</v>
      </c>
      <c r="K101" s="3">
        <v>1</v>
      </c>
      <c r="L101" s="3">
        <v>200000</v>
      </c>
      <c r="M101" s="1" t="s">
        <v>751</v>
      </c>
      <c r="N101" s="1" t="s">
        <v>40</v>
      </c>
      <c r="O101" s="3">
        <v>0</v>
      </c>
      <c r="P101" s="4" t="s">
        <v>3685</v>
      </c>
      <c r="Q101" s="1" t="b">
        <v>0</v>
      </c>
      <c r="R101" s="2">
        <v>1</v>
      </c>
      <c r="S101" s="3">
        <v>200000</v>
      </c>
      <c r="T101" s="2" t="s">
        <v>29</v>
      </c>
      <c r="U101" s="3">
        <v>0</v>
      </c>
      <c r="V101" s="2" t="s">
        <v>29</v>
      </c>
      <c r="W101" s="3">
        <v>0</v>
      </c>
      <c r="X101" s="2" t="s">
        <v>29</v>
      </c>
      <c r="Y101" s="3">
        <v>0</v>
      </c>
      <c r="Z101" s="1" t="s">
        <v>3684</v>
      </c>
      <c r="AA101" s="1" t="b">
        <v>0</v>
      </c>
    </row>
    <row r="102" spans="1:27" x14ac:dyDescent="0.25">
      <c r="A102" s="1"/>
      <c r="B102" s="1"/>
      <c r="C102" s="2"/>
      <c r="D102" s="1"/>
      <c r="E102" s="2"/>
      <c r="F102" s="1"/>
      <c r="G102" s="1"/>
      <c r="H102" s="1"/>
      <c r="I102" s="2"/>
      <c r="J102" s="3"/>
      <c r="K102" s="3"/>
      <c r="L102" s="6">
        <f>SUBTOTAL(9,L101)</f>
        <v>200000</v>
      </c>
      <c r="M102" s="1"/>
      <c r="N102" s="1"/>
      <c r="O102" s="3"/>
      <c r="P102" s="4"/>
      <c r="Q102" s="1"/>
      <c r="R102" s="2"/>
      <c r="S102" s="3"/>
      <c r="T102" s="2"/>
      <c r="U102" s="3"/>
      <c r="V102" s="2"/>
      <c r="W102" s="3"/>
      <c r="X102" s="2"/>
      <c r="Y102" s="3"/>
      <c r="Z102" s="1"/>
      <c r="AA102" s="1"/>
    </row>
    <row r="103" spans="1:27" x14ac:dyDescent="0.25">
      <c r="A103" s="1"/>
      <c r="B103" s="1"/>
      <c r="C103" s="2"/>
      <c r="D103" s="1"/>
      <c r="E103" s="2"/>
      <c r="F103" s="1"/>
      <c r="G103" s="1"/>
      <c r="H103" s="1"/>
      <c r="I103" s="2"/>
      <c r="J103" s="3"/>
      <c r="K103" s="3"/>
      <c r="L103" s="6">
        <f>SUBTOTAL(9,L24,L27:L29,L32:L44,L47:L98,L101)</f>
        <v>426203.8</v>
      </c>
      <c r="M103" s="1"/>
      <c r="N103" s="1"/>
      <c r="O103" s="3"/>
      <c r="P103" s="4"/>
      <c r="Q103" s="1"/>
      <c r="R103" s="2"/>
      <c r="S103" s="3"/>
      <c r="T103" s="2"/>
      <c r="U103" s="3"/>
      <c r="V103" s="2"/>
      <c r="W103" s="3"/>
      <c r="X103" s="2"/>
      <c r="Y103" s="3"/>
      <c r="Z103" s="1"/>
      <c r="AA103" s="1"/>
    </row>
    <row r="104" spans="1:27" x14ac:dyDescent="0.25">
      <c r="A104" s="5" t="s">
        <v>3686</v>
      </c>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t="s">
        <v>3687</v>
      </c>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1" t="b">
        <v>0</v>
      </c>
      <c r="B106" s="1" t="s">
        <v>3688</v>
      </c>
      <c r="C106" s="2">
        <v>1</v>
      </c>
      <c r="D106" s="1" t="s">
        <v>27</v>
      </c>
      <c r="E106" s="2">
        <v>279</v>
      </c>
      <c r="F106" s="1" t="s">
        <v>29</v>
      </c>
      <c r="G106" s="1" t="s">
        <v>850</v>
      </c>
      <c r="H106" s="1" t="s">
        <v>850</v>
      </c>
      <c r="I106" s="2" t="s">
        <v>29</v>
      </c>
      <c r="J106" s="3">
        <v>3000</v>
      </c>
      <c r="K106" s="3">
        <v>3</v>
      </c>
      <c r="L106" s="3">
        <v>9000</v>
      </c>
      <c r="M106" s="1" t="s">
        <v>751</v>
      </c>
      <c r="N106" s="1" t="s">
        <v>40</v>
      </c>
      <c r="O106" s="3">
        <v>0</v>
      </c>
      <c r="P106" s="4" t="s">
        <v>3689</v>
      </c>
      <c r="Q106" s="1" t="b">
        <v>0</v>
      </c>
      <c r="R106" s="2">
        <v>3</v>
      </c>
      <c r="S106" s="3">
        <v>9000</v>
      </c>
      <c r="T106" s="2" t="s">
        <v>29</v>
      </c>
      <c r="U106" s="3">
        <v>0</v>
      </c>
      <c r="V106" s="2" t="s">
        <v>29</v>
      </c>
      <c r="W106" s="3">
        <v>0</v>
      </c>
      <c r="X106" s="2" t="s">
        <v>29</v>
      </c>
      <c r="Y106" s="3">
        <v>0</v>
      </c>
      <c r="Z106" s="1" t="s">
        <v>29</v>
      </c>
      <c r="AA106" s="1" t="b">
        <v>0</v>
      </c>
    </row>
    <row r="107" spans="1:27" x14ac:dyDescent="0.25">
      <c r="A107" s="1" t="b">
        <v>0</v>
      </c>
      <c r="B107" s="1" t="s">
        <v>3690</v>
      </c>
      <c r="C107" s="2">
        <v>1</v>
      </c>
      <c r="D107" s="1" t="s">
        <v>27</v>
      </c>
      <c r="E107" s="2">
        <v>280</v>
      </c>
      <c r="F107" s="1" t="s">
        <v>29</v>
      </c>
      <c r="G107" s="1" t="s">
        <v>851</v>
      </c>
      <c r="H107" s="1" t="s">
        <v>851</v>
      </c>
      <c r="I107" s="2" t="s">
        <v>29</v>
      </c>
      <c r="J107" s="3">
        <v>200</v>
      </c>
      <c r="K107" s="3">
        <v>3</v>
      </c>
      <c r="L107" s="3">
        <v>600</v>
      </c>
      <c r="M107" s="1" t="s">
        <v>751</v>
      </c>
      <c r="N107" s="1" t="s">
        <v>40</v>
      </c>
      <c r="O107" s="3">
        <v>0</v>
      </c>
      <c r="P107" s="4" t="s">
        <v>3689</v>
      </c>
      <c r="Q107" s="1" t="b">
        <v>0</v>
      </c>
      <c r="R107" s="2">
        <v>3</v>
      </c>
      <c r="S107" s="3">
        <v>600</v>
      </c>
      <c r="T107" s="2" t="s">
        <v>29</v>
      </c>
      <c r="U107" s="3">
        <v>0</v>
      </c>
      <c r="V107" s="2" t="s">
        <v>29</v>
      </c>
      <c r="W107" s="3">
        <v>0</v>
      </c>
      <c r="X107" s="2" t="s">
        <v>29</v>
      </c>
      <c r="Y107" s="3">
        <v>0</v>
      </c>
      <c r="Z107" s="1" t="s">
        <v>29</v>
      </c>
      <c r="AA107" s="1" t="b">
        <v>0</v>
      </c>
    </row>
    <row r="108" spans="1:27" x14ac:dyDescent="0.25">
      <c r="A108" s="1"/>
      <c r="B108" s="1"/>
      <c r="C108" s="2"/>
      <c r="D108" s="1"/>
      <c r="E108" s="2"/>
      <c r="F108" s="1"/>
      <c r="G108" s="1"/>
      <c r="H108" s="1"/>
      <c r="I108" s="2"/>
      <c r="J108" s="3"/>
      <c r="K108" s="3"/>
      <c r="L108" s="6">
        <f>SUBTOTAL(9,L106:L107)</f>
        <v>9600</v>
      </c>
      <c r="M108" s="1"/>
      <c r="N108" s="1"/>
      <c r="O108" s="3"/>
      <c r="P108" s="4"/>
      <c r="Q108" s="1"/>
      <c r="R108" s="2"/>
      <c r="S108" s="3"/>
      <c r="T108" s="2"/>
      <c r="U108" s="3"/>
      <c r="V108" s="2"/>
      <c r="W108" s="3"/>
      <c r="X108" s="2"/>
      <c r="Y108" s="3"/>
      <c r="Z108" s="1"/>
      <c r="AA108" s="1"/>
    </row>
    <row r="109" spans="1:27" x14ac:dyDescent="0.25">
      <c r="A109" s="1"/>
      <c r="B109" s="1"/>
      <c r="C109" s="2"/>
      <c r="D109" s="1"/>
      <c r="E109" s="2"/>
      <c r="F109" s="1"/>
      <c r="G109" s="1"/>
      <c r="H109" s="1"/>
      <c r="I109" s="2"/>
      <c r="J109" s="3"/>
      <c r="K109" s="3"/>
      <c r="L109" s="6">
        <f>SUBTOTAL(9,L106:L107)</f>
        <v>9600</v>
      </c>
      <c r="M109" s="1"/>
      <c r="N109" s="1"/>
      <c r="O109" s="3"/>
      <c r="P109" s="4"/>
      <c r="Q109" s="1"/>
      <c r="R109" s="2"/>
      <c r="S109" s="3"/>
      <c r="T109" s="2"/>
      <c r="U109" s="3"/>
      <c r="V109" s="2"/>
      <c r="W109" s="3"/>
      <c r="X109" s="2"/>
      <c r="Y109" s="3"/>
      <c r="Z109" s="1"/>
      <c r="AA109" s="1"/>
    </row>
    <row r="110" spans="1:27" x14ac:dyDescent="0.25">
      <c r="A110" s="5" t="s">
        <v>3691</v>
      </c>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x14ac:dyDescent="0.25">
      <c r="A111" s="5" t="s">
        <v>3692</v>
      </c>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1:27" x14ac:dyDescent="0.25">
      <c r="A112" s="1" t="b">
        <v>0</v>
      </c>
      <c r="B112" s="1" t="s">
        <v>3693</v>
      </c>
      <c r="C112" s="2">
        <v>1</v>
      </c>
      <c r="D112" s="1" t="s">
        <v>65</v>
      </c>
      <c r="E112" s="2">
        <v>361</v>
      </c>
      <c r="F112" s="1" t="s">
        <v>29</v>
      </c>
      <c r="G112" s="1" t="s">
        <v>959</v>
      </c>
      <c r="H112" s="1" t="s">
        <v>959</v>
      </c>
      <c r="I112" s="2" t="s">
        <v>29</v>
      </c>
      <c r="J112" s="3">
        <v>50000</v>
      </c>
      <c r="K112" s="3">
        <v>1</v>
      </c>
      <c r="L112" s="3">
        <v>50000</v>
      </c>
      <c r="M112" s="1" t="s">
        <v>751</v>
      </c>
      <c r="N112" s="1" t="s">
        <v>40</v>
      </c>
      <c r="O112" s="3">
        <v>0</v>
      </c>
      <c r="P112" s="4" t="s">
        <v>3694</v>
      </c>
      <c r="Q112" s="1" t="b">
        <v>0</v>
      </c>
      <c r="R112" s="2">
        <v>1</v>
      </c>
      <c r="S112" s="3">
        <v>50000</v>
      </c>
      <c r="T112" s="2" t="s">
        <v>29</v>
      </c>
      <c r="U112" s="3">
        <v>0</v>
      </c>
      <c r="V112" s="2" t="s">
        <v>29</v>
      </c>
      <c r="W112" s="3">
        <v>0</v>
      </c>
      <c r="X112" s="2" t="s">
        <v>29</v>
      </c>
      <c r="Y112" s="3">
        <v>0</v>
      </c>
      <c r="Z112" s="1" t="s">
        <v>29</v>
      </c>
      <c r="AA112" s="1" t="b">
        <v>0</v>
      </c>
    </row>
    <row r="113" spans="1:27" x14ac:dyDescent="0.25">
      <c r="A113" s="1"/>
      <c r="B113" s="1"/>
      <c r="C113" s="2"/>
      <c r="D113" s="1"/>
      <c r="E113" s="2"/>
      <c r="F113" s="1"/>
      <c r="G113" s="1"/>
      <c r="H113" s="1"/>
      <c r="I113" s="2"/>
      <c r="J113" s="3"/>
      <c r="K113" s="3"/>
      <c r="L113" s="6">
        <f>SUBTOTAL(9,L112)</f>
        <v>50000</v>
      </c>
      <c r="M113" s="1"/>
      <c r="N113" s="1"/>
      <c r="O113" s="3"/>
      <c r="P113" s="4"/>
      <c r="Q113" s="1"/>
      <c r="R113" s="2"/>
      <c r="S113" s="3"/>
      <c r="T113" s="2"/>
      <c r="U113" s="3"/>
      <c r="V113" s="2"/>
      <c r="W113" s="3"/>
      <c r="X113" s="2"/>
      <c r="Y113" s="3"/>
      <c r="Z113" s="1"/>
      <c r="AA113" s="1"/>
    </row>
    <row r="114" spans="1:27" x14ac:dyDescent="0.25">
      <c r="A114" s="5" t="s">
        <v>3695</v>
      </c>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1:27" x14ac:dyDescent="0.25">
      <c r="A115" s="1" t="b">
        <v>0</v>
      </c>
      <c r="B115" s="1" t="s">
        <v>3696</v>
      </c>
      <c r="C115" s="2">
        <v>1</v>
      </c>
      <c r="D115" s="1" t="s">
        <v>27</v>
      </c>
      <c r="E115" s="2">
        <v>270</v>
      </c>
      <c r="F115" s="1" t="s">
        <v>29</v>
      </c>
      <c r="G115" s="1" t="s">
        <v>948</v>
      </c>
      <c r="H115" s="1" t="s">
        <v>948</v>
      </c>
      <c r="I115" s="2" t="s">
        <v>29</v>
      </c>
      <c r="J115" s="3">
        <v>999</v>
      </c>
      <c r="K115" s="3">
        <v>50</v>
      </c>
      <c r="L115" s="3">
        <v>49950</v>
      </c>
      <c r="M115" s="1" t="s">
        <v>751</v>
      </c>
      <c r="N115" s="1" t="s">
        <v>40</v>
      </c>
      <c r="O115" s="3">
        <v>0</v>
      </c>
      <c r="P115" s="4" t="s">
        <v>3697</v>
      </c>
      <c r="Q115" s="1" t="b">
        <v>0</v>
      </c>
      <c r="R115" s="2">
        <v>50</v>
      </c>
      <c r="S115" s="3">
        <v>49950</v>
      </c>
      <c r="T115" s="2" t="s">
        <v>29</v>
      </c>
      <c r="U115" s="3">
        <v>0</v>
      </c>
      <c r="V115" s="2" t="s">
        <v>29</v>
      </c>
      <c r="W115" s="3">
        <v>0</v>
      </c>
      <c r="X115" s="2" t="s">
        <v>29</v>
      </c>
      <c r="Y115" s="3">
        <v>0</v>
      </c>
      <c r="Z115" s="1" t="s">
        <v>29</v>
      </c>
      <c r="AA115" s="1" t="b">
        <v>0</v>
      </c>
    </row>
    <row r="116" spans="1:27" x14ac:dyDescent="0.25">
      <c r="A116" s="1"/>
      <c r="B116" s="1"/>
      <c r="C116" s="2"/>
      <c r="D116" s="1"/>
      <c r="E116" s="2"/>
      <c r="F116" s="1"/>
      <c r="G116" s="1"/>
      <c r="H116" s="1"/>
      <c r="I116" s="2"/>
      <c r="J116" s="3"/>
      <c r="K116" s="3"/>
      <c r="L116" s="6">
        <f>SUBTOTAL(9,L115)</f>
        <v>49950</v>
      </c>
      <c r="M116" s="1"/>
      <c r="N116" s="1"/>
      <c r="O116" s="3"/>
      <c r="P116" s="4"/>
      <c r="Q116" s="1"/>
      <c r="R116" s="2"/>
      <c r="S116" s="3"/>
      <c r="T116" s="2"/>
      <c r="U116" s="3"/>
      <c r="V116" s="2"/>
      <c r="W116" s="3"/>
      <c r="X116" s="2"/>
      <c r="Y116" s="3"/>
      <c r="Z116" s="1"/>
      <c r="AA116" s="1"/>
    </row>
    <row r="117" spans="1:27" x14ac:dyDescent="0.25">
      <c r="A117" s="5" t="s">
        <v>3698</v>
      </c>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1:27" x14ac:dyDescent="0.25">
      <c r="A118" s="1" t="b">
        <v>0</v>
      </c>
      <c r="B118" s="1" t="s">
        <v>3699</v>
      </c>
      <c r="C118" s="2">
        <v>1</v>
      </c>
      <c r="D118" s="1" t="s">
        <v>27</v>
      </c>
      <c r="E118" s="2">
        <v>53</v>
      </c>
      <c r="F118" s="1" t="s">
        <v>29</v>
      </c>
      <c r="G118" s="1" t="s">
        <v>852</v>
      </c>
      <c r="H118" s="1" t="s">
        <v>852</v>
      </c>
      <c r="I118" s="2" t="s">
        <v>29</v>
      </c>
      <c r="J118" s="3">
        <v>270</v>
      </c>
      <c r="K118" s="3">
        <v>2400</v>
      </c>
      <c r="L118" s="3">
        <v>648000</v>
      </c>
      <c r="M118" s="1" t="s">
        <v>751</v>
      </c>
      <c r="N118" s="1" t="s">
        <v>40</v>
      </c>
      <c r="O118" s="3">
        <v>0</v>
      </c>
      <c r="P118" s="4" t="s">
        <v>3700</v>
      </c>
      <c r="Q118" s="1" t="b">
        <v>0</v>
      </c>
      <c r="R118" s="2">
        <v>2400</v>
      </c>
      <c r="S118" s="3">
        <v>648000</v>
      </c>
      <c r="T118" s="2" t="s">
        <v>29</v>
      </c>
      <c r="U118" s="3">
        <v>0</v>
      </c>
      <c r="V118" s="2" t="s">
        <v>29</v>
      </c>
      <c r="W118" s="3">
        <v>0</v>
      </c>
      <c r="X118" s="2" t="s">
        <v>29</v>
      </c>
      <c r="Y118" s="3">
        <v>0</v>
      </c>
      <c r="Z118" s="1" t="s">
        <v>29</v>
      </c>
      <c r="AA118" s="1" t="b">
        <v>0</v>
      </c>
    </row>
    <row r="119" spans="1:27" x14ac:dyDescent="0.25">
      <c r="A119" s="1" t="b">
        <v>0</v>
      </c>
      <c r="B119" s="1" t="s">
        <v>3701</v>
      </c>
      <c r="C119" s="2">
        <v>1</v>
      </c>
      <c r="D119" s="1" t="s">
        <v>27</v>
      </c>
      <c r="E119" s="2">
        <v>54</v>
      </c>
      <c r="F119" s="1" t="s">
        <v>29</v>
      </c>
      <c r="G119" s="1" t="s">
        <v>854</v>
      </c>
      <c r="H119" s="1" t="s">
        <v>854</v>
      </c>
      <c r="I119" s="2" t="s">
        <v>29</v>
      </c>
      <c r="J119" s="3">
        <v>8</v>
      </c>
      <c r="K119" s="3">
        <v>360</v>
      </c>
      <c r="L119" s="3">
        <v>2880</v>
      </c>
      <c r="M119" s="1" t="s">
        <v>751</v>
      </c>
      <c r="N119" s="1" t="s">
        <v>40</v>
      </c>
      <c r="O119" s="3">
        <v>0</v>
      </c>
      <c r="P119" s="4" t="s">
        <v>3700</v>
      </c>
      <c r="Q119" s="1" t="b">
        <v>0</v>
      </c>
      <c r="R119" s="2">
        <v>360</v>
      </c>
      <c r="S119" s="3">
        <v>2880</v>
      </c>
      <c r="T119" s="2" t="s">
        <v>29</v>
      </c>
      <c r="U119" s="3">
        <v>0</v>
      </c>
      <c r="V119" s="2" t="s">
        <v>29</v>
      </c>
      <c r="W119" s="3">
        <v>0</v>
      </c>
      <c r="X119" s="2" t="s">
        <v>29</v>
      </c>
      <c r="Y119" s="3">
        <v>0</v>
      </c>
      <c r="Z119" s="1" t="s">
        <v>29</v>
      </c>
      <c r="AA119" s="1" t="b">
        <v>0</v>
      </c>
    </row>
    <row r="120" spans="1:27" x14ac:dyDescent="0.25">
      <c r="A120" s="1" t="b">
        <v>0</v>
      </c>
      <c r="B120" s="1" t="s">
        <v>3702</v>
      </c>
      <c r="C120" s="2">
        <v>1</v>
      </c>
      <c r="D120" s="1" t="s">
        <v>27</v>
      </c>
      <c r="E120" s="2">
        <v>55</v>
      </c>
      <c r="F120" s="1" t="s">
        <v>29</v>
      </c>
      <c r="G120" s="1" t="s">
        <v>855</v>
      </c>
      <c r="H120" s="1" t="s">
        <v>855</v>
      </c>
      <c r="I120" s="2" t="s">
        <v>29</v>
      </c>
      <c r="J120" s="3">
        <v>3.8</v>
      </c>
      <c r="K120" s="3">
        <v>2800</v>
      </c>
      <c r="L120" s="3">
        <v>10640</v>
      </c>
      <c r="M120" s="1" t="s">
        <v>751</v>
      </c>
      <c r="N120" s="1" t="s">
        <v>40</v>
      </c>
      <c r="O120" s="3">
        <v>0</v>
      </c>
      <c r="P120" s="4" t="s">
        <v>3700</v>
      </c>
      <c r="Q120" s="1" t="b">
        <v>0</v>
      </c>
      <c r="R120" s="2">
        <v>2800</v>
      </c>
      <c r="S120" s="3">
        <v>10640</v>
      </c>
      <c r="T120" s="2" t="s">
        <v>29</v>
      </c>
      <c r="U120" s="3">
        <v>0</v>
      </c>
      <c r="V120" s="2" t="s">
        <v>29</v>
      </c>
      <c r="W120" s="3">
        <v>0</v>
      </c>
      <c r="X120" s="2" t="s">
        <v>29</v>
      </c>
      <c r="Y120" s="3">
        <v>0</v>
      </c>
      <c r="Z120" s="1" t="s">
        <v>29</v>
      </c>
      <c r="AA120" s="1" t="b">
        <v>0</v>
      </c>
    </row>
    <row r="121" spans="1:27" x14ac:dyDescent="0.25">
      <c r="A121" s="1" t="b">
        <v>0</v>
      </c>
      <c r="B121" s="1" t="s">
        <v>3703</v>
      </c>
      <c r="C121" s="2">
        <v>1</v>
      </c>
      <c r="D121" s="1" t="s">
        <v>27</v>
      </c>
      <c r="E121" s="2">
        <v>56</v>
      </c>
      <c r="F121" s="1" t="s">
        <v>29</v>
      </c>
      <c r="G121" s="1" t="s">
        <v>856</v>
      </c>
      <c r="H121" s="1" t="s">
        <v>856</v>
      </c>
      <c r="I121" s="2" t="s">
        <v>29</v>
      </c>
      <c r="J121" s="3">
        <v>23.66</v>
      </c>
      <c r="K121" s="3">
        <v>120</v>
      </c>
      <c r="L121" s="3">
        <v>2839.2</v>
      </c>
      <c r="M121" s="1" t="s">
        <v>751</v>
      </c>
      <c r="N121" s="1" t="s">
        <v>40</v>
      </c>
      <c r="O121" s="3">
        <v>0</v>
      </c>
      <c r="P121" s="4" t="s">
        <v>3700</v>
      </c>
      <c r="Q121" s="1" t="b">
        <v>0</v>
      </c>
      <c r="R121" s="2">
        <v>120</v>
      </c>
      <c r="S121" s="3">
        <v>2839.2</v>
      </c>
      <c r="T121" s="2" t="s">
        <v>29</v>
      </c>
      <c r="U121" s="3">
        <v>0</v>
      </c>
      <c r="V121" s="2" t="s">
        <v>29</v>
      </c>
      <c r="W121" s="3">
        <v>0</v>
      </c>
      <c r="X121" s="2" t="s">
        <v>29</v>
      </c>
      <c r="Y121" s="3">
        <v>0</v>
      </c>
      <c r="Z121" s="1" t="s">
        <v>29</v>
      </c>
      <c r="AA121" s="1" t="b">
        <v>0</v>
      </c>
    </row>
    <row r="122" spans="1:27" x14ac:dyDescent="0.25">
      <c r="A122" s="1" t="b">
        <v>0</v>
      </c>
      <c r="B122" s="1" t="s">
        <v>3704</v>
      </c>
      <c r="C122" s="2">
        <v>1</v>
      </c>
      <c r="D122" s="1" t="s">
        <v>27</v>
      </c>
      <c r="E122" s="2">
        <v>57</v>
      </c>
      <c r="F122" s="1" t="s">
        <v>29</v>
      </c>
      <c r="G122" s="1" t="s">
        <v>857</v>
      </c>
      <c r="H122" s="1" t="s">
        <v>857</v>
      </c>
      <c r="I122" s="2" t="s">
        <v>29</v>
      </c>
      <c r="J122" s="3">
        <v>12.24</v>
      </c>
      <c r="K122" s="3">
        <v>480</v>
      </c>
      <c r="L122" s="3">
        <v>5875.2</v>
      </c>
      <c r="M122" s="1" t="s">
        <v>751</v>
      </c>
      <c r="N122" s="1" t="s">
        <v>40</v>
      </c>
      <c r="O122" s="3">
        <v>0</v>
      </c>
      <c r="P122" s="4" t="s">
        <v>3700</v>
      </c>
      <c r="Q122" s="1" t="b">
        <v>0</v>
      </c>
      <c r="R122" s="2">
        <v>480</v>
      </c>
      <c r="S122" s="3">
        <v>5875.2</v>
      </c>
      <c r="T122" s="2" t="s">
        <v>29</v>
      </c>
      <c r="U122" s="3">
        <v>0</v>
      </c>
      <c r="V122" s="2" t="s">
        <v>29</v>
      </c>
      <c r="W122" s="3">
        <v>0</v>
      </c>
      <c r="X122" s="2" t="s">
        <v>29</v>
      </c>
      <c r="Y122" s="3">
        <v>0</v>
      </c>
      <c r="Z122" s="1" t="s">
        <v>29</v>
      </c>
      <c r="AA122" s="1" t="b">
        <v>0</v>
      </c>
    </row>
    <row r="123" spans="1:27" x14ac:dyDescent="0.25">
      <c r="A123" s="1" t="b">
        <v>0</v>
      </c>
      <c r="B123" s="1" t="s">
        <v>3705</v>
      </c>
      <c r="C123" s="2">
        <v>1</v>
      </c>
      <c r="D123" s="1" t="s">
        <v>27</v>
      </c>
      <c r="E123" s="2">
        <v>58</v>
      </c>
      <c r="F123" s="1" t="s">
        <v>29</v>
      </c>
      <c r="G123" s="1" t="s">
        <v>858</v>
      </c>
      <c r="H123" s="1" t="s">
        <v>858</v>
      </c>
      <c r="I123" s="2" t="s">
        <v>29</v>
      </c>
      <c r="J123" s="3">
        <v>37.07</v>
      </c>
      <c r="K123" s="3">
        <v>2000</v>
      </c>
      <c r="L123" s="3">
        <v>74140</v>
      </c>
      <c r="M123" s="1" t="s">
        <v>751</v>
      </c>
      <c r="N123" s="1" t="s">
        <v>40</v>
      </c>
      <c r="O123" s="3">
        <v>0</v>
      </c>
      <c r="P123" s="4" t="s">
        <v>3700</v>
      </c>
      <c r="Q123" s="1" t="b">
        <v>0</v>
      </c>
      <c r="R123" s="2">
        <v>2000</v>
      </c>
      <c r="S123" s="3">
        <v>74140</v>
      </c>
      <c r="T123" s="2" t="s">
        <v>29</v>
      </c>
      <c r="U123" s="3">
        <v>0</v>
      </c>
      <c r="V123" s="2" t="s">
        <v>29</v>
      </c>
      <c r="W123" s="3">
        <v>0</v>
      </c>
      <c r="X123" s="2" t="s">
        <v>29</v>
      </c>
      <c r="Y123" s="3">
        <v>0</v>
      </c>
      <c r="Z123" s="1" t="s">
        <v>29</v>
      </c>
      <c r="AA123" s="1" t="b">
        <v>0</v>
      </c>
    </row>
    <row r="124" spans="1:27" x14ac:dyDescent="0.25">
      <c r="A124" s="1" t="b">
        <v>0</v>
      </c>
      <c r="B124" s="1" t="s">
        <v>3706</v>
      </c>
      <c r="C124" s="2">
        <v>1</v>
      </c>
      <c r="D124" s="1" t="s">
        <v>27</v>
      </c>
      <c r="E124" s="2">
        <v>59</v>
      </c>
      <c r="F124" s="1" t="s">
        <v>29</v>
      </c>
      <c r="G124" s="1" t="s">
        <v>859</v>
      </c>
      <c r="H124" s="1" t="s">
        <v>859</v>
      </c>
      <c r="I124" s="2" t="s">
        <v>29</v>
      </c>
      <c r="J124" s="3">
        <v>27.03</v>
      </c>
      <c r="K124" s="3">
        <v>120</v>
      </c>
      <c r="L124" s="3">
        <v>3243.6</v>
      </c>
      <c r="M124" s="1" t="s">
        <v>751</v>
      </c>
      <c r="N124" s="1" t="s">
        <v>40</v>
      </c>
      <c r="O124" s="3">
        <v>0</v>
      </c>
      <c r="P124" s="4" t="s">
        <v>3700</v>
      </c>
      <c r="Q124" s="1" t="b">
        <v>0</v>
      </c>
      <c r="R124" s="2">
        <v>120</v>
      </c>
      <c r="S124" s="3">
        <v>3243.6</v>
      </c>
      <c r="T124" s="2" t="s">
        <v>29</v>
      </c>
      <c r="U124" s="3">
        <v>0</v>
      </c>
      <c r="V124" s="2" t="s">
        <v>29</v>
      </c>
      <c r="W124" s="3">
        <v>0</v>
      </c>
      <c r="X124" s="2" t="s">
        <v>29</v>
      </c>
      <c r="Y124" s="3">
        <v>0</v>
      </c>
      <c r="Z124" s="1" t="s">
        <v>29</v>
      </c>
      <c r="AA124" s="1" t="b">
        <v>0</v>
      </c>
    </row>
    <row r="125" spans="1:27" x14ac:dyDescent="0.25">
      <c r="A125" s="1" t="b">
        <v>0</v>
      </c>
      <c r="B125" s="1" t="s">
        <v>3707</v>
      </c>
      <c r="C125" s="2">
        <v>1</v>
      </c>
      <c r="D125" s="1" t="s">
        <v>27</v>
      </c>
      <c r="E125" s="2">
        <v>60</v>
      </c>
      <c r="F125" s="1" t="s">
        <v>29</v>
      </c>
      <c r="G125" s="1" t="s">
        <v>860</v>
      </c>
      <c r="H125" s="1" t="s">
        <v>860</v>
      </c>
      <c r="I125" s="2" t="s">
        <v>29</v>
      </c>
      <c r="J125" s="3">
        <v>132.34</v>
      </c>
      <c r="K125" s="3">
        <v>40</v>
      </c>
      <c r="L125" s="3">
        <v>5293.6</v>
      </c>
      <c r="M125" s="1" t="s">
        <v>751</v>
      </c>
      <c r="N125" s="1" t="s">
        <v>40</v>
      </c>
      <c r="O125" s="3">
        <v>0</v>
      </c>
      <c r="P125" s="4" t="s">
        <v>3700</v>
      </c>
      <c r="Q125" s="1" t="b">
        <v>0</v>
      </c>
      <c r="R125" s="2">
        <v>40</v>
      </c>
      <c r="S125" s="3">
        <v>5293.6</v>
      </c>
      <c r="T125" s="2" t="s">
        <v>29</v>
      </c>
      <c r="U125" s="3">
        <v>0</v>
      </c>
      <c r="V125" s="2" t="s">
        <v>29</v>
      </c>
      <c r="W125" s="3">
        <v>0</v>
      </c>
      <c r="X125" s="2" t="s">
        <v>29</v>
      </c>
      <c r="Y125" s="3">
        <v>0</v>
      </c>
      <c r="Z125" s="1" t="s">
        <v>29</v>
      </c>
      <c r="AA125" s="1" t="b">
        <v>0</v>
      </c>
    </row>
    <row r="126" spans="1:27" x14ac:dyDescent="0.25">
      <c r="A126" s="1" t="b">
        <v>0</v>
      </c>
      <c r="B126" s="1" t="s">
        <v>3708</v>
      </c>
      <c r="C126" s="2">
        <v>1</v>
      </c>
      <c r="D126" s="1" t="s">
        <v>27</v>
      </c>
      <c r="E126" s="2">
        <v>61</v>
      </c>
      <c r="F126" s="1" t="s">
        <v>29</v>
      </c>
      <c r="G126" s="1" t="s">
        <v>861</v>
      </c>
      <c r="H126" s="1" t="s">
        <v>861</v>
      </c>
      <c r="I126" s="2" t="s">
        <v>29</v>
      </c>
      <c r="J126" s="3">
        <v>74.55</v>
      </c>
      <c r="K126" s="3">
        <v>12</v>
      </c>
      <c r="L126" s="3">
        <v>894.6</v>
      </c>
      <c r="M126" s="1" t="s">
        <v>751</v>
      </c>
      <c r="N126" s="1" t="s">
        <v>40</v>
      </c>
      <c r="O126" s="3">
        <v>0</v>
      </c>
      <c r="P126" s="4" t="s">
        <v>3700</v>
      </c>
      <c r="Q126" s="1" t="b">
        <v>0</v>
      </c>
      <c r="R126" s="2">
        <v>12</v>
      </c>
      <c r="S126" s="3">
        <v>894.6</v>
      </c>
      <c r="T126" s="2" t="s">
        <v>29</v>
      </c>
      <c r="U126" s="3">
        <v>0</v>
      </c>
      <c r="V126" s="2" t="s">
        <v>29</v>
      </c>
      <c r="W126" s="3">
        <v>0</v>
      </c>
      <c r="X126" s="2" t="s">
        <v>29</v>
      </c>
      <c r="Y126" s="3">
        <v>0</v>
      </c>
      <c r="Z126" s="1" t="s">
        <v>29</v>
      </c>
      <c r="AA126" s="1" t="b">
        <v>0</v>
      </c>
    </row>
    <row r="127" spans="1:27" x14ac:dyDescent="0.25">
      <c r="A127" s="1" t="b">
        <v>0</v>
      </c>
      <c r="B127" s="1" t="s">
        <v>3709</v>
      </c>
      <c r="C127" s="2">
        <v>1</v>
      </c>
      <c r="D127" s="1" t="s">
        <v>27</v>
      </c>
      <c r="E127" s="2">
        <v>62</v>
      </c>
      <c r="F127" s="1" t="s">
        <v>29</v>
      </c>
      <c r="G127" s="1" t="s">
        <v>862</v>
      </c>
      <c r="H127" s="1" t="s">
        <v>862</v>
      </c>
      <c r="I127" s="2" t="s">
        <v>29</v>
      </c>
      <c r="J127" s="3">
        <v>12.43</v>
      </c>
      <c r="K127" s="3">
        <v>180</v>
      </c>
      <c r="L127" s="3">
        <v>2237.4</v>
      </c>
      <c r="M127" s="1" t="s">
        <v>751</v>
      </c>
      <c r="N127" s="1" t="s">
        <v>40</v>
      </c>
      <c r="O127" s="3">
        <v>0</v>
      </c>
      <c r="P127" s="4" t="s">
        <v>3700</v>
      </c>
      <c r="Q127" s="1" t="b">
        <v>0</v>
      </c>
      <c r="R127" s="2">
        <v>180</v>
      </c>
      <c r="S127" s="3">
        <v>2237.4</v>
      </c>
      <c r="T127" s="2" t="s">
        <v>29</v>
      </c>
      <c r="U127" s="3">
        <v>0</v>
      </c>
      <c r="V127" s="2" t="s">
        <v>29</v>
      </c>
      <c r="W127" s="3">
        <v>0</v>
      </c>
      <c r="X127" s="2" t="s">
        <v>29</v>
      </c>
      <c r="Y127" s="3">
        <v>0</v>
      </c>
      <c r="Z127" s="1" t="s">
        <v>29</v>
      </c>
      <c r="AA127" s="1" t="b">
        <v>0</v>
      </c>
    </row>
    <row r="128" spans="1:27" x14ac:dyDescent="0.25">
      <c r="A128" s="1" t="b">
        <v>0</v>
      </c>
      <c r="B128" s="1" t="s">
        <v>3710</v>
      </c>
      <c r="C128" s="2">
        <v>1</v>
      </c>
      <c r="D128" s="1" t="s">
        <v>27</v>
      </c>
      <c r="E128" s="2">
        <v>63</v>
      </c>
      <c r="F128" s="1" t="s">
        <v>29</v>
      </c>
      <c r="G128" s="1" t="s">
        <v>863</v>
      </c>
      <c r="H128" s="1" t="s">
        <v>863</v>
      </c>
      <c r="I128" s="2" t="s">
        <v>29</v>
      </c>
      <c r="J128" s="3">
        <v>28.74</v>
      </c>
      <c r="K128" s="3">
        <v>60</v>
      </c>
      <c r="L128" s="3">
        <v>1724.4</v>
      </c>
      <c r="M128" s="1" t="s">
        <v>751</v>
      </c>
      <c r="N128" s="1" t="s">
        <v>40</v>
      </c>
      <c r="O128" s="3">
        <v>0</v>
      </c>
      <c r="P128" s="4" t="s">
        <v>3700</v>
      </c>
      <c r="Q128" s="1" t="b">
        <v>0</v>
      </c>
      <c r="R128" s="2">
        <v>60</v>
      </c>
      <c r="S128" s="3">
        <v>1724.4</v>
      </c>
      <c r="T128" s="2" t="s">
        <v>29</v>
      </c>
      <c r="U128" s="3">
        <v>0</v>
      </c>
      <c r="V128" s="2" t="s">
        <v>29</v>
      </c>
      <c r="W128" s="3">
        <v>0</v>
      </c>
      <c r="X128" s="2" t="s">
        <v>29</v>
      </c>
      <c r="Y128" s="3">
        <v>0</v>
      </c>
      <c r="Z128" s="1" t="s">
        <v>29</v>
      </c>
      <c r="AA128" s="1" t="b">
        <v>0</v>
      </c>
    </row>
    <row r="129" spans="1:27" x14ac:dyDescent="0.25">
      <c r="A129" s="1" t="b">
        <v>0</v>
      </c>
      <c r="B129" s="1" t="s">
        <v>3711</v>
      </c>
      <c r="C129" s="2">
        <v>1</v>
      </c>
      <c r="D129" s="1" t="s">
        <v>27</v>
      </c>
      <c r="E129" s="2">
        <v>64</v>
      </c>
      <c r="F129" s="1" t="s">
        <v>29</v>
      </c>
      <c r="G129" s="1" t="s">
        <v>864</v>
      </c>
      <c r="H129" s="1" t="s">
        <v>864</v>
      </c>
      <c r="I129" s="2" t="s">
        <v>29</v>
      </c>
      <c r="J129" s="3">
        <v>107.4</v>
      </c>
      <c r="K129" s="3">
        <v>8</v>
      </c>
      <c r="L129" s="3">
        <v>859.2</v>
      </c>
      <c r="M129" s="1" t="s">
        <v>751</v>
      </c>
      <c r="N129" s="1" t="s">
        <v>40</v>
      </c>
      <c r="O129" s="3">
        <v>0</v>
      </c>
      <c r="P129" s="4" t="s">
        <v>3700</v>
      </c>
      <c r="Q129" s="1" t="b">
        <v>0</v>
      </c>
      <c r="R129" s="2">
        <v>8</v>
      </c>
      <c r="S129" s="3">
        <v>859.2</v>
      </c>
      <c r="T129" s="2" t="s">
        <v>29</v>
      </c>
      <c r="U129" s="3">
        <v>0</v>
      </c>
      <c r="V129" s="2" t="s">
        <v>29</v>
      </c>
      <c r="W129" s="3">
        <v>0</v>
      </c>
      <c r="X129" s="2" t="s">
        <v>29</v>
      </c>
      <c r="Y129" s="3">
        <v>0</v>
      </c>
      <c r="Z129" s="1" t="s">
        <v>29</v>
      </c>
      <c r="AA129" s="1" t="b">
        <v>0</v>
      </c>
    </row>
    <row r="130" spans="1:27" x14ac:dyDescent="0.25">
      <c r="A130" s="1" t="b">
        <v>0</v>
      </c>
      <c r="B130" s="1" t="s">
        <v>3712</v>
      </c>
      <c r="C130" s="2">
        <v>1</v>
      </c>
      <c r="D130" s="1" t="s">
        <v>27</v>
      </c>
      <c r="E130" s="2">
        <v>65</v>
      </c>
      <c r="F130" s="1" t="s">
        <v>29</v>
      </c>
      <c r="G130" s="1" t="s">
        <v>865</v>
      </c>
      <c r="H130" s="1" t="s">
        <v>865</v>
      </c>
      <c r="I130" s="2" t="s">
        <v>29</v>
      </c>
      <c r="J130" s="3">
        <v>20.399999999999999</v>
      </c>
      <c r="K130" s="3">
        <v>20</v>
      </c>
      <c r="L130" s="3">
        <v>408</v>
      </c>
      <c r="M130" s="1" t="s">
        <v>751</v>
      </c>
      <c r="N130" s="1" t="s">
        <v>40</v>
      </c>
      <c r="O130" s="3">
        <v>0</v>
      </c>
      <c r="P130" s="4" t="s">
        <v>3700</v>
      </c>
      <c r="Q130" s="1" t="b">
        <v>0</v>
      </c>
      <c r="R130" s="2">
        <v>20</v>
      </c>
      <c r="S130" s="3">
        <v>408</v>
      </c>
      <c r="T130" s="2" t="s">
        <v>29</v>
      </c>
      <c r="U130" s="3">
        <v>0</v>
      </c>
      <c r="V130" s="2" t="s">
        <v>29</v>
      </c>
      <c r="W130" s="3">
        <v>0</v>
      </c>
      <c r="X130" s="2" t="s">
        <v>29</v>
      </c>
      <c r="Y130" s="3">
        <v>0</v>
      </c>
      <c r="Z130" s="1" t="s">
        <v>29</v>
      </c>
      <c r="AA130" s="1" t="b">
        <v>0</v>
      </c>
    </row>
    <row r="131" spans="1:27" x14ac:dyDescent="0.25">
      <c r="A131" s="1" t="b">
        <v>0</v>
      </c>
      <c r="B131" s="1" t="s">
        <v>3713</v>
      </c>
      <c r="C131" s="2">
        <v>1</v>
      </c>
      <c r="D131" s="1" t="s">
        <v>27</v>
      </c>
      <c r="E131" s="2">
        <v>66</v>
      </c>
      <c r="F131" s="1" t="s">
        <v>29</v>
      </c>
      <c r="G131" s="1" t="s">
        <v>866</v>
      </c>
      <c r="H131" s="1" t="s">
        <v>866</v>
      </c>
      <c r="I131" s="2" t="s">
        <v>29</v>
      </c>
      <c r="J131" s="3">
        <v>4.9000000000000004</v>
      </c>
      <c r="K131" s="3">
        <v>800</v>
      </c>
      <c r="L131" s="3">
        <v>3920</v>
      </c>
      <c r="M131" s="1" t="s">
        <v>751</v>
      </c>
      <c r="N131" s="1" t="s">
        <v>40</v>
      </c>
      <c r="O131" s="3">
        <v>0</v>
      </c>
      <c r="P131" s="4" t="s">
        <v>3700</v>
      </c>
      <c r="Q131" s="1" t="b">
        <v>0</v>
      </c>
      <c r="R131" s="2">
        <v>800</v>
      </c>
      <c r="S131" s="3">
        <v>3920</v>
      </c>
      <c r="T131" s="2" t="s">
        <v>29</v>
      </c>
      <c r="U131" s="3">
        <v>0</v>
      </c>
      <c r="V131" s="2" t="s">
        <v>29</v>
      </c>
      <c r="W131" s="3">
        <v>0</v>
      </c>
      <c r="X131" s="2" t="s">
        <v>29</v>
      </c>
      <c r="Y131" s="3">
        <v>0</v>
      </c>
      <c r="Z131" s="1" t="s">
        <v>29</v>
      </c>
      <c r="AA131" s="1" t="b">
        <v>0</v>
      </c>
    </row>
    <row r="132" spans="1:27" x14ac:dyDescent="0.25">
      <c r="A132" s="1" t="b">
        <v>0</v>
      </c>
      <c r="B132" s="1" t="s">
        <v>3714</v>
      </c>
      <c r="C132" s="2">
        <v>1</v>
      </c>
      <c r="D132" s="1" t="s">
        <v>27</v>
      </c>
      <c r="E132" s="2">
        <v>67</v>
      </c>
      <c r="F132" s="1" t="s">
        <v>29</v>
      </c>
      <c r="G132" s="1" t="s">
        <v>867</v>
      </c>
      <c r="H132" s="1" t="s">
        <v>867</v>
      </c>
      <c r="I132" s="2" t="s">
        <v>29</v>
      </c>
      <c r="J132" s="3">
        <v>10</v>
      </c>
      <c r="K132" s="3">
        <v>160</v>
      </c>
      <c r="L132" s="3">
        <v>1600</v>
      </c>
      <c r="M132" s="1" t="s">
        <v>751</v>
      </c>
      <c r="N132" s="1" t="s">
        <v>40</v>
      </c>
      <c r="O132" s="3">
        <v>0</v>
      </c>
      <c r="P132" s="4" t="s">
        <v>3700</v>
      </c>
      <c r="Q132" s="1" t="b">
        <v>0</v>
      </c>
      <c r="R132" s="2">
        <v>160</v>
      </c>
      <c r="S132" s="3">
        <v>1600</v>
      </c>
      <c r="T132" s="2" t="s">
        <v>29</v>
      </c>
      <c r="U132" s="3">
        <v>0</v>
      </c>
      <c r="V132" s="2" t="s">
        <v>29</v>
      </c>
      <c r="W132" s="3">
        <v>0</v>
      </c>
      <c r="X132" s="2" t="s">
        <v>29</v>
      </c>
      <c r="Y132" s="3">
        <v>0</v>
      </c>
      <c r="Z132" s="1" t="s">
        <v>29</v>
      </c>
      <c r="AA132" s="1" t="b">
        <v>0</v>
      </c>
    </row>
    <row r="133" spans="1:27" x14ac:dyDescent="0.25">
      <c r="A133" s="1" t="b">
        <v>0</v>
      </c>
      <c r="B133" s="1" t="s">
        <v>3715</v>
      </c>
      <c r="C133" s="2">
        <v>1</v>
      </c>
      <c r="D133" s="1" t="s">
        <v>27</v>
      </c>
      <c r="E133" s="2">
        <v>68</v>
      </c>
      <c r="F133" s="1" t="s">
        <v>29</v>
      </c>
      <c r="G133" s="1" t="s">
        <v>868</v>
      </c>
      <c r="H133" s="1" t="s">
        <v>868</v>
      </c>
      <c r="I133" s="2" t="s">
        <v>29</v>
      </c>
      <c r="J133" s="3">
        <v>21.59</v>
      </c>
      <c r="K133" s="3">
        <v>240</v>
      </c>
      <c r="L133" s="3">
        <v>5181.6000000000004</v>
      </c>
      <c r="M133" s="1" t="s">
        <v>751</v>
      </c>
      <c r="N133" s="1" t="s">
        <v>40</v>
      </c>
      <c r="O133" s="3">
        <v>0</v>
      </c>
      <c r="P133" s="4" t="s">
        <v>3700</v>
      </c>
      <c r="Q133" s="1" t="b">
        <v>0</v>
      </c>
      <c r="R133" s="2">
        <v>240</v>
      </c>
      <c r="S133" s="3">
        <v>5181.6000000000004</v>
      </c>
      <c r="T133" s="2" t="s">
        <v>29</v>
      </c>
      <c r="U133" s="3">
        <v>0</v>
      </c>
      <c r="V133" s="2" t="s">
        <v>29</v>
      </c>
      <c r="W133" s="3">
        <v>0</v>
      </c>
      <c r="X133" s="2" t="s">
        <v>29</v>
      </c>
      <c r="Y133" s="3">
        <v>0</v>
      </c>
      <c r="Z133" s="1" t="s">
        <v>29</v>
      </c>
      <c r="AA133" s="1" t="b">
        <v>0</v>
      </c>
    </row>
    <row r="134" spans="1:27" x14ac:dyDescent="0.25">
      <c r="A134" s="1" t="b">
        <v>0</v>
      </c>
      <c r="B134" s="1" t="s">
        <v>3716</v>
      </c>
      <c r="C134" s="2">
        <v>1</v>
      </c>
      <c r="D134" s="1" t="s">
        <v>27</v>
      </c>
      <c r="E134" s="2">
        <v>69</v>
      </c>
      <c r="F134" s="1" t="s">
        <v>29</v>
      </c>
      <c r="G134" s="1" t="s">
        <v>869</v>
      </c>
      <c r="H134" s="1" t="s">
        <v>869</v>
      </c>
      <c r="I134" s="2" t="s">
        <v>29</v>
      </c>
      <c r="J134" s="3">
        <v>9.0500000000000007</v>
      </c>
      <c r="K134" s="3">
        <v>60</v>
      </c>
      <c r="L134" s="3">
        <v>543</v>
      </c>
      <c r="M134" s="1" t="s">
        <v>751</v>
      </c>
      <c r="N134" s="1" t="s">
        <v>40</v>
      </c>
      <c r="O134" s="3">
        <v>0</v>
      </c>
      <c r="P134" s="4" t="s">
        <v>3700</v>
      </c>
      <c r="Q134" s="1" t="b">
        <v>0</v>
      </c>
      <c r="R134" s="2">
        <v>60</v>
      </c>
      <c r="S134" s="3">
        <v>543</v>
      </c>
      <c r="T134" s="2" t="s">
        <v>29</v>
      </c>
      <c r="U134" s="3">
        <v>0</v>
      </c>
      <c r="V134" s="2" t="s">
        <v>29</v>
      </c>
      <c r="W134" s="3">
        <v>0</v>
      </c>
      <c r="X134" s="2" t="s">
        <v>29</v>
      </c>
      <c r="Y134" s="3">
        <v>0</v>
      </c>
      <c r="Z134" s="1" t="s">
        <v>29</v>
      </c>
      <c r="AA134" s="1" t="b">
        <v>0</v>
      </c>
    </row>
    <row r="135" spans="1:27" x14ac:dyDescent="0.25">
      <c r="A135" s="1" t="b">
        <v>0</v>
      </c>
      <c r="B135" s="1" t="s">
        <v>3717</v>
      </c>
      <c r="C135" s="2">
        <v>1</v>
      </c>
      <c r="D135" s="1" t="s">
        <v>27</v>
      </c>
      <c r="E135" s="2">
        <v>70</v>
      </c>
      <c r="F135" s="1" t="s">
        <v>29</v>
      </c>
      <c r="G135" s="1" t="s">
        <v>870</v>
      </c>
      <c r="H135" s="1" t="s">
        <v>870</v>
      </c>
      <c r="I135" s="2" t="s">
        <v>29</v>
      </c>
      <c r="J135" s="3">
        <v>24.13</v>
      </c>
      <c r="K135" s="3">
        <v>240</v>
      </c>
      <c r="L135" s="3">
        <v>5791.2</v>
      </c>
      <c r="M135" s="1" t="s">
        <v>751</v>
      </c>
      <c r="N135" s="1" t="s">
        <v>40</v>
      </c>
      <c r="O135" s="3">
        <v>0</v>
      </c>
      <c r="P135" s="4" t="s">
        <v>3700</v>
      </c>
      <c r="Q135" s="1" t="b">
        <v>0</v>
      </c>
      <c r="R135" s="2">
        <v>240</v>
      </c>
      <c r="S135" s="3">
        <v>5791.2</v>
      </c>
      <c r="T135" s="2" t="s">
        <v>29</v>
      </c>
      <c r="U135" s="3">
        <v>0</v>
      </c>
      <c r="V135" s="2" t="s">
        <v>29</v>
      </c>
      <c r="W135" s="3">
        <v>0</v>
      </c>
      <c r="X135" s="2" t="s">
        <v>29</v>
      </c>
      <c r="Y135" s="3">
        <v>0</v>
      </c>
      <c r="Z135" s="1" t="s">
        <v>29</v>
      </c>
      <c r="AA135" s="1" t="b">
        <v>0</v>
      </c>
    </row>
    <row r="136" spans="1:27" x14ac:dyDescent="0.25">
      <c r="A136" s="1" t="b">
        <v>0</v>
      </c>
      <c r="B136" s="1" t="s">
        <v>3718</v>
      </c>
      <c r="C136" s="2">
        <v>1</v>
      </c>
      <c r="D136" s="1" t="s">
        <v>27</v>
      </c>
      <c r="E136" s="2">
        <v>71</v>
      </c>
      <c r="F136" s="1" t="s">
        <v>29</v>
      </c>
      <c r="G136" s="1" t="s">
        <v>871</v>
      </c>
      <c r="H136" s="1" t="s">
        <v>871</v>
      </c>
      <c r="I136" s="2" t="s">
        <v>29</v>
      </c>
      <c r="J136" s="3">
        <v>83.46</v>
      </c>
      <c r="K136" s="3">
        <v>160</v>
      </c>
      <c r="L136" s="3">
        <v>13353.6</v>
      </c>
      <c r="M136" s="1" t="s">
        <v>751</v>
      </c>
      <c r="N136" s="1" t="s">
        <v>40</v>
      </c>
      <c r="O136" s="3">
        <v>0</v>
      </c>
      <c r="P136" s="4" t="s">
        <v>3700</v>
      </c>
      <c r="Q136" s="1" t="b">
        <v>0</v>
      </c>
      <c r="R136" s="2">
        <v>160</v>
      </c>
      <c r="S136" s="3">
        <v>13353.6</v>
      </c>
      <c r="T136" s="2" t="s">
        <v>29</v>
      </c>
      <c r="U136" s="3">
        <v>0</v>
      </c>
      <c r="V136" s="2" t="s">
        <v>29</v>
      </c>
      <c r="W136" s="3">
        <v>0</v>
      </c>
      <c r="X136" s="2" t="s">
        <v>29</v>
      </c>
      <c r="Y136" s="3">
        <v>0</v>
      </c>
      <c r="Z136" s="1" t="s">
        <v>29</v>
      </c>
      <c r="AA136" s="1" t="b">
        <v>0</v>
      </c>
    </row>
    <row r="137" spans="1:27" x14ac:dyDescent="0.25">
      <c r="A137" s="1" t="b">
        <v>0</v>
      </c>
      <c r="B137" s="1" t="s">
        <v>3719</v>
      </c>
      <c r="C137" s="2">
        <v>1</v>
      </c>
      <c r="D137" s="1" t="s">
        <v>27</v>
      </c>
      <c r="E137" s="2">
        <v>72</v>
      </c>
      <c r="F137" s="1" t="s">
        <v>29</v>
      </c>
      <c r="G137" s="1" t="s">
        <v>872</v>
      </c>
      <c r="H137" s="1" t="s">
        <v>872</v>
      </c>
      <c r="I137" s="2" t="s">
        <v>29</v>
      </c>
      <c r="J137" s="3">
        <v>12.45</v>
      </c>
      <c r="K137" s="3">
        <v>200</v>
      </c>
      <c r="L137" s="3">
        <v>2490</v>
      </c>
      <c r="M137" s="1" t="s">
        <v>751</v>
      </c>
      <c r="N137" s="1" t="s">
        <v>40</v>
      </c>
      <c r="O137" s="3">
        <v>0</v>
      </c>
      <c r="P137" s="4" t="s">
        <v>3700</v>
      </c>
      <c r="Q137" s="1" t="b">
        <v>0</v>
      </c>
      <c r="R137" s="2">
        <v>200</v>
      </c>
      <c r="S137" s="3">
        <v>2490</v>
      </c>
      <c r="T137" s="2" t="s">
        <v>29</v>
      </c>
      <c r="U137" s="3">
        <v>0</v>
      </c>
      <c r="V137" s="2" t="s">
        <v>29</v>
      </c>
      <c r="W137" s="3">
        <v>0</v>
      </c>
      <c r="X137" s="2" t="s">
        <v>29</v>
      </c>
      <c r="Y137" s="3">
        <v>0</v>
      </c>
      <c r="Z137" s="1" t="s">
        <v>29</v>
      </c>
      <c r="AA137" s="1" t="b">
        <v>0</v>
      </c>
    </row>
    <row r="138" spans="1:27" x14ac:dyDescent="0.25">
      <c r="A138" s="1" t="b">
        <v>0</v>
      </c>
      <c r="B138" s="1" t="s">
        <v>3720</v>
      </c>
      <c r="C138" s="2">
        <v>1</v>
      </c>
      <c r="D138" s="1" t="s">
        <v>27</v>
      </c>
      <c r="E138" s="2">
        <v>73</v>
      </c>
      <c r="F138" s="1" t="s">
        <v>29</v>
      </c>
      <c r="G138" s="1" t="s">
        <v>872</v>
      </c>
      <c r="H138" s="1" t="s">
        <v>872</v>
      </c>
      <c r="I138" s="2" t="s">
        <v>29</v>
      </c>
      <c r="J138" s="3">
        <v>3</v>
      </c>
      <c r="K138" s="3">
        <v>12</v>
      </c>
      <c r="L138" s="3">
        <v>36</v>
      </c>
      <c r="M138" s="1" t="s">
        <v>751</v>
      </c>
      <c r="N138" s="1" t="s">
        <v>40</v>
      </c>
      <c r="O138" s="3">
        <v>0</v>
      </c>
      <c r="P138" s="4" t="s">
        <v>3700</v>
      </c>
      <c r="Q138" s="1" t="b">
        <v>0</v>
      </c>
      <c r="R138" s="2">
        <v>12</v>
      </c>
      <c r="S138" s="3">
        <v>36</v>
      </c>
      <c r="T138" s="2" t="s">
        <v>29</v>
      </c>
      <c r="U138" s="3">
        <v>0</v>
      </c>
      <c r="V138" s="2" t="s">
        <v>29</v>
      </c>
      <c r="W138" s="3">
        <v>0</v>
      </c>
      <c r="X138" s="2" t="s">
        <v>29</v>
      </c>
      <c r="Y138" s="3">
        <v>0</v>
      </c>
      <c r="Z138" s="1" t="s">
        <v>29</v>
      </c>
      <c r="AA138" s="1" t="b">
        <v>0</v>
      </c>
    </row>
    <row r="139" spans="1:27" x14ac:dyDescent="0.25">
      <c r="A139" s="1" t="b">
        <v>0</v>
      </c>
      <c r="B139" s="1" t="s">
        <v>3721</v>
      </c>
      <c r="C139" s="2">
        <v>1</v>
      </c>
      <c r="D139" s="1" t="s">
        <v>27</v>
      </c>
      <c r="E139" s="2">
        <v>74</v>
      </c>
      <c r="F139" s="1" t="s">
        <v>29</v>
      </c>
      <c r="G139" s="1" t="s">
        <v>873</v>
      </c>
      <c r="H139" s="1" t="s">
        <v>873</v>
      </c>
      <c r="I139" s="2" t="s">
        <v>29</v>
      </c>
      <c r="J139" s="3">
        <v>4.47</v>
      </c>
      <c r="K139" s="3">
        <v>360</v>
      </c>
      <c r="L139" s="3">
        <v>1609.2</v>
      </c>
      <c r="M139" s="1" t="s">
        <v>751</v>
      </c>
      <c r="N139" s="1" t="s">
        <v>40</v>
      </c>
      <c r="O139" s="3">
        <v>0</v>
      </c>
      <c r="P139" s="4" t="s">
        <v>3700</v>
      </c>
      <c r="Q139" s="1" t="b">
        <v>0</v>
      </c>
      <c r="R139" s="2">
        <v>360</v>
      </c>
      <c r="S139" s="3">
        <v>1609.2</v>
      </c>
      <c r="T139" s="2" t="s">
        <v>29</v>
      </c>
      <c r="U139" s="3">
        <v>0</v>
      </c>
      <c r="V139" s="2" t="s">
        <v>29</v>
      </c>
      <c r="W139" s="3">
        <v>0</v>
      </c>
      <c r="X139" s="2" t="s">
        <v>29</v>
      </c>
      <c r="Y139" s="3">
        <v>0</v>
      </c>
      <c r="Z139" s="1" t="s">
        <v>29</v>
      </c>
      <c r="AA139" s="1" t="b">
        <v>0</v>
      </c>
    </row>
    <row r="140" spans="1:27" x14ac:dyDescent="0.25">
      <c r="A140" s="1" t="b">
        <v>0</v>
      </c>
      <c r="B140" s="1" t="s">
        <v>3722</v>
      </c>
      <c r="C140" s="2">
        <v>1</v>
      </c>
      <c r="D140" s="1" t="s">
        <v>27</v>
      </c>
      <c r="E140" s="2">
        <v>75</v>
      </c>
      <c r="F140" s="1" t="s">
        <v>29</v>
      </c>
      <c r="G140" s="1" t="s">
        <v>874</v>
      </c>
      <c r="H140" s="1" t="s">
        <v>874</v>
      </c>
      <c r="I140" s="2" t="s">
        <v>29</v>
      </c>
      <c r="J140" s="3">
        <v>106</v>
      </c>
      <c r="K140" s="3">
        <v>80</v>
      </c>
      <c r="L140" s="3">
        <v>8480</v>
      </c>
      <c r="M140" s="1" t="s">
        <v>751</v>
      </c>
      <c r="N140" s="1" t="s">
        <v>40</v>
      </c>
      <c r="O140" s="3">
        <v>0</v>
      </c>
      <c r="P140" s="4" t="s">
        <v>3700</v>
      </c>
      <c r="Q140" s="1" t="b">
        <v>0</v>
      </c>
      <c r="R140" s="2">
        <v>80</v>
      </c>
      <c r="S140" s="3">
        <v>8480</v>
      </c>
      <c r="T140" s="2" t="s">
        <v>29</v>
      </c>
      <c r="U140" s="3">
        <v>0</v>
      </c>
      <c r="V140" s="2" t="s">
        <v>29</v>
      </c>
      <c r="W140" s="3">
        <v>0</v>
      </c>
      <c r="X140" s="2" t="s">
        <v>29</v>
      </c>
      <c r="Y140" s="3">
        <v>0</v>
      </c>
      <c r="Z140" s="1" t="s">
        <v>29</v>
      </c>
      <c r="AA140" s="1" t="b">
        <v>0</v>
      </c>
    </row>
    <row r="141" spans="1:27" x14ac:dyDescent="0.25">
      <c r="A141" s="1" t="b">
        <v>0</v>
      </c>
      <c r="B141" s="1" t="s">
        <v>3723</v>
      </c>
      <c r="C141" s="2">
        <v>1</v>
      </c>
      <c r="D141" s="1" t="s">
        <v>27</v>
      </c>
      <c r="E141" s="2">
        <v>76</v>
      </c>
      <c r="F141" s="1" t="s">
        <v>29</v>
      </c>
      <c r="G141" s="1" t="s">
        <v>875</v>
      </c>
      <c r="H141" s="1" t="s">
        <v>875</v>
      </c>
      <c r="I141" s="2" t="s">
        <v>29</v>
      </c>
      <c r="J141" s="3">
        <v>56.72</v>
      </c>
      <c r="K141" s="3">
        <v>120</v>
      </c>
      <c r="L141" s="3">
        <v>6806.4</v>
      </c>
      <c r="M141" s="1" t="s">
        <v>751</v>
      </c>
      <c r="N141" s="1" t="s">
        <v>40</v>
      </c>
      <c r="O141" s="3">
        <v>0</v>
      </c>
      <c r="P141" s="4" t="s">
        <v>3700</v>
      </c>
      <c r="Q141" s="1" t="b">
        <v>0</v>
      </c>
      <c r="R141" s="2">
        <v>120</v>
      </c>
      <c r="S141" s="3">
        <v>6806.4</v>
      </c>
      <c r="T141" s="2" t="s">
        <v>29</v>
      </c>
      <c r="U141" s="3">
        <v>0</v>
      </c>
      <c r="V141" s="2" t="s">
        <v>29</v>
      </c>
      <c r="W141" s="3">
        <v>0</v>
      </c>
      <c r="X141" s="2" t="s">
        <v>29</v>
      </c>
      <c r="Y141" s="3">
        <v>0</v>
      </c>
      <c r="Z141" s="1" t="s">
        <v>29</v>
      </c>
      <c r="AA141" s="1" t="b">
        <v>0</v>
      </c>
    </row>
    <row r="142" spans="1:27" x14ac:dyDescent="0.25">
      <c r="A142" s="1" t="b">
        <v>0</v>
      </c>
      <c r="B142" s="1" t="s">
        <v>3724</v>
      </c>
      <c r="C142" s="2">
        <v>1</v>
      </c>
      <c r="D142" s="1" t="s">
        <v>27</v>
      </c>
      <c r="E142" s="2">
        <v>77</v>
      </c>
      <c r="F142" s="1" t="s">
        <v>29</v>
      </c>
      <c r="G142" s="1" t="s">
        <v>876</v>
      </c>
      <c r="H142" s="1" t="s">
        <v>876</v>
      </c>
      <c r="I142" s="2" t="s">
        <v>29</v>
      </c>
      <c r="J142" s="3">
        <v>65.77</v>
      </c>
      <c r="K142" s="3">
        <v>80</v>
      </c>
      <c r="L142" s="3">
        <v>5261.6</v>
      </c>
      <c r="M142" s="1" t="s">
        <v>751</v>
      </c>
      <c r="N142" s="1" t="s">
        <v>40</v>
      </c>
      <c r="O142" s="3">
        <v>0</v>
      </c>
      <c r="P142" s="4" t="s">
        <v>3700</v>
      </c>
      <c r="Q142" s="1" t="b">
        <v>0</v>
      </c>
      <c r="R142" s="2">
        <v>80</v>
      </c>
      <c r="S142" s="3">
        <v>5261.6</v>
      </c>
      <c r="T142" s="2" t="s">
        <v>29</v>
      </c>
      <c r="U142" s="3">
        <v>0</v>
      </c>
      <c r="V142" s="2" t="s">
        <v>29</v>
      </c>
      <c r="W142" s="3">
        <v>0</v>
      </c>
      <c r="X142" s="2" t="s">
        <v>29</v>
      </c>
      <c r="Y142" s="3">
        <v>0</v>
      </c>
      <c r="Z142" s="1" t="s">
        <v>29</v>
      </c>
      <c r="AA142" s="1" t="b">
        <v>0</v>
      </c>
    </row>
    <row r="143" spans="1:27" x14ac:dyDescent="0.25">
      <c r="A143" s="1" t="b">
        <v>0</v>
      </c>
      <c r="B143" s="1" t="s">
        <v>3725</v>
      </c>
      <c r="C143" s="2">
        <v>1</v>
      </c>
      <c r="D143" s="1" t="s">
        <v>27</v>
      </c>
      <c r="E143" s="2">
        <v>78</v>
      </c>
      <c r="F143" s="1" t="s">
        <v>29</v>
      </c>
      <c r="G143" s="1" t="s">
        <v>863</v>
      </c>
      <c r="H143" s="1" t="s">
        <v>863</v>
      </c>
      <c r="I143" s="2" t="s">
        <v>29</v>
      </c>
      <c r="J143" s="3">
        <v>28.74</v>
      </c>
      <c r="K143" s="3">
        <v>60</v>
      </c>
      <c r="L143" s="3">
        <v>1724.4</v>
      </c>
      <c r="M143" s="1" t="s">
        <v>751</v>
      </c>
      <c r="N143" s="1" t="s">
        <v>40</v>
      </c>
      <c r="O143" s="3">
        <v>0</v>
      </c>
      <c r="P143" s="4" t="s">
        <v>3700</v>
      </c>
      <c r="Q143" s="1" t="b">
        <v>0</v>
      </c>
      <c r="R143" s="2">
        <v>60</v>
      </c>
      <c r="S143" s="3">
        <v>1724.4</v>
      </c>
      <c r="T143" s="2" t="s">
        <v>29</v>
      </c>
      <c r="U143" s="3">
        <v>0</v>
      </c>
      <c r="V143" s="2" t="s">
        <v>29</v>
      </c>
      <c r="W143" s="3">
        <v>0</v>
      </c>
      <c r="X143" s="2" t="s">
        <v>29</v>
      </c>
      <c r="Y143" s="3">
        <v>0</v>
      </c>
      <c r="Z143" s="1" t="s">
        <v>29</v>
      </c>
      <c r="AA143" s="1" t="b">
        <v>0</v>
      </c>
    </row>
    <row r="144" spans="1:27" x14ac:dyDescent="0.25">
      <c r="A144" s="1" t="b">
        <v>0</v>
      </c>
      <c r="B144" s="1" t="s">
        <v>3726</v>
      </c>
      <c r="C144" s="2">
        <v>1</v>
      </c>
      <c r="D144" s="1" t="s">
        <v>27</v>
      </c>
      <c r="E144" s="2">
        <v>306</v>
      </c>
      <c r="F144" s="1" t="s">
        <v>29</v>
      </c>
      <c r="G144" s="1" t="s">
        <v>877</v>
      </c>
      <c r="H144" s="1" t="s">
        <v>877</v>
      </c>
      <c r="I144" s="2" t="s">
        <v>29</v>
      </c>
      <c r="J144" s="3">
        <v>597.44000000000005</v>
      </c>
      <c r="K144" s="3">
        <v>12</v>
      </c>
      <c r="L144" s="3">
        <v>7169.28</v>
      </c>
      <c r="M144" s="1" t="s">
        <v>751</v>
      </c>
      <c r="N144" s="1" t="s">
        <v>40</v>
      </c>
      <c r="O144" s="3">
        <v>0</v>
      </c>
      <c r="P144" s="4" t="s">
        <v>3700</v>
      </c>
      <c r="Q144" s="1" t="b">
        <v>0</v>
      </c>
      <c r="R144" s="2">
        <v>12</v>
      </c>
      <c r="S144" s="3">
        <v>7169.28</v>
      </c>
      <c r="T144" s="2" t="s">
        <v>29</v>
      </c>
      <c r="U144" s="3">
        <v>0</v>
      </c>
      <c r="V144" s="2" t="s">
        <v>29</v>
      </c>
      <c r="W144" s="3">
        <v>0</v>
      </c>
      <c r="X144" s="2" t="s">
        <v>29</v>
      </c>
      <c r="Y144" s="3">
        <v>0</v>
      </c>
      <c r="Z144" s="1" t="s">
        <v>29</v>
      </c>
      <c r="AA144" s="1" t="b">
        <v>0</v>
      </c>
    </row>
    <row r="145" spans="1:27" x14ac:dyDescent="0.25">
      <c r="A145" s="1" t="b">
        <v>0</v>
      </c>
      <c r="B145" s="1" t="s">
        <v>3727</v>
      </c>
      <c r="C145" s="2">
        <v>1</v>
      </c>
      <c r="D145" s="1" t="s">
        <v>27</v>
      </c>
      <c r="E145" s="2">
        <v>307</v>
      </c>
      <c r="F145" s="1" t="s">
        <v>29</v>
      </c>
      <c r="G145" s="1" t="s">
        <v>878</v>
      </c>
      <c r="H145" s="1" t="s">
        <v>878</v>
      </c>
      <c r="I145" s="2" t="s">
        <v>29</v>
      </c>
      <c r="J145" s="3">
        <v>117.03</v>
      </c>
      <c r="K145" s="3">
        <v>80</v>
      </c>
      <c r="L145" s="3">
        <v>9362.4</v>
      </c>
      <c r="M145" s="1" t="s">
        <v>751</v>
      </c>
      <c r="N145" s="1" t="s">
        <v>40</v>
      </c>
      <c r="O145" s="3">
        <v>0</v>
      </c>
      <c r="P145" s="4" t="s">
        <v>3700</v>
      </c>
      <c r="Q145" s="1" t="b">
        <v>0</v>
      </c>
      <c r="R145" s="2">
        <v>80</v>
      </c>
      <c r="S145" s="3">
        <v>9362.4</v>
      </c>
      <c r="T145" s="2" t="s">
        <v>29</v>
      </c>
      <c r="U145" s="3">
        <v>0</v>
      </c>
      <c r="V145" s="2" t="s">
        <v>29</v>
      </c>
      <c r="W145" s="3">
        <v>0</v>
      </c>
      <c r="X145" s="2" t="s">
        <v>29</v>
      </c>
      <c r="Y145" s="3">
        <v>0</v>
      </c>
      <c r="Z145" s="1" t="s">
        <v>29</v>
      </c>
      <c r="AA145" s="1" t="b">
        <v>0</v>
      </c>
    </row>
    <row r="146" spans="1:27" x14ac:dyDescent="0.25">
      <c r="A146" s="1" t="b">
        <v>0</v>
      </c>
      <c r="B146" s="1" t="s">
        <v>3728</v>
      </c>
      <c r="C146" s="2">
        <v>1</v>
      </c>
      <c r="D146" s="1" t="s">
        <v>27</v>
      </c>
      <c r="E146" s="2">
        <v>324</v>
      </c>
      <c r="F146" s="1" t="s">
        <v>29</v>
      </c>
      <c r="G146" s="1" t="s">
        <v>910</v>
      </c>
      <c r="H146" s="1" t="s">
        <v>910</v>
      </c>
      <c r="I146" s="2" t="s">
        <v>29</v>
      </c>
      <c r="J146" s="3">
        <v>16.079999999999998</v>
      </c>
      <c r="K146" s="3">
        <v>10</v>
      </c>
      <c r="L146" s="3">
        <v>160.80000000000001</v>
      </c>
      <c r="M146" s="1" t="s">
        <v>751</v>
      </c>
      <c r="N146" s="1" t="s">
        <v>40</v>
      </c>
      <c r="O146" s="3">
        <v>0</v>
      </c>
      <c r="P146" s="4" t="s">
        <v>3700</v>
      </c>
      <c r="Q146" s="1" t="b">
        <v>0</v>
      </c>
      <c r="R146" s="2">
        <v>10</v>
      </c>
      <c r="S146" s="3">
        <v>160.80000000000001</v>
      </c>
      <c r="T146" s="2" t="s">
        <v>29</v>
      </c>
      <c r="U146" s="3">
        <v>0</v>
      </c>
      <c r="V146" s="2" t="s">
        <v>29</v>
      </c>
      <c r="W146" s="3">
        <v>0</v>
      </c>
      <c r="X146" s="2" t="s">
        <v>29</v>
      </c>
      <c r="Y146" s="3">
        <v>0</v>
      </c>
      <c r="Z146" s="1" t="s">
        <v>29</v>
      </c>
      <c r="AA146" s="1" t="b">
        <v>0</v>
      </c>
    </row>
    <row r="147" spans="1:27" x14ac:dyDescent="0.25">
      <c r="A147" s="1" t="b">
        <v>0</v>
      </c>
      <c r="B147" s="1" t="s">
        <v>3729</v>
      </c>
      <c r="C147" s="2">
        <v>1</v>
      </c>
      <c r="D147" s="1" t="s">
        <v>27</v>
      </c>
      <c r="E147" s="2">
        <v>325</v>
      </c>
      <c r="F147" s="1" t="s">
        <v>29</v>
      </c>
      <c r="G147" s="1" t="s">
        <v>912</v>
      </c>
      <c r="H147" s="1" t="s">
        <v>912</v>
      </c>
      <c r="I147" s="2" t="s">
        <v>29</v>
      </c>
      <c r="J147" s="3">
        <v>132.85</v>
      </c>
      <c r="K147" s="3">
        <v>12</v>
      </c>
      <c r="L147" s="3">
        <v>1594.2</v>
      </c>
      <c r="M147" s="1" t="s">
        <v>29</v>
      </c>
      <c r="N147" s="1" t="s">
        <v>40</v>
      </c>
      <c r="O147" s="3">
        <v>0</v>
      </c>
      <c r="P147" s="4" t="s">
        <v>3700</v>
      </c>
      <c r="Q147" s="1" t="b">
        <v>0</v>
      </c>
      <c r="R147" s="2">
        <v>12</v>
      </c>
      <c r="S147" s="3">
        <v>1594.2</v>
      </c>
      <c r="T147" s="2" t="s">
        <v>29</v>
      </c>
      <c r="U147" s="3">
        <v>0</v>
      </c>
      <c r="V147" s="2" t="s">
        <v>29</v>
      </c>
      <c r="W147" s="3">
        <v>0</v>
      </c>
      <c r="X147" s="2" t="s">
        <v>29</v>
      </c>
      <c r="Y147" s="3">
        <v>0</v>
      </c>
      <c r="Z147" s="1" t="s">
        <v>29</v>
      </c>
      <c r="AA147" s="1" t="b">
        <v>0</v>
      </c>
    </row>
    <row r="148" spans="1:27" x14ac:dyDescent="0.25">
      <c r="A148" s="1" t="b">
        <v>0</v>
      </c>
      <c r="B148" s="1" t="s">
        <v>3730</v>
      </c>
      <c r="C148" s="2">
        <v>1</v>
      </c>
      <c r="D148" s="1" t="s">
        <v>27</v>
      </c>
      <c r="E148" s="2">
        <v>334</v>
      </c>
      <c r="F148" s="1" t="s">
        <v>29</v>
      </c>
      <c r="G148" s="1" t="s">
        <v>927</v>
      </c>
      <c r="H148" s="1" t="s">
        <v>927</v>
      </c>
      <c r="I148" s="2" t="s">
        <v>29</v>
      </c>
      <c r="J148" s="3">
        <v>21.88</v>
      </c>
      <c r="K148" s="3">
        <v>60</v>
      </c>
      <c r="L148" s="3">
        <v>1312.8</v>
      </c>
      <c r="M148" s="1" t="s">
        <v>29</v>
      </c>
      <c r="N148" s="1" t="s">
        <v>40</v>
      </c>
      <c r="O148" s="3">
        <v>0</v>
      </c>
      <c r="P148" s="4" t="s">
        <v>3700</v>
      </c>
      <c r="Q148" s="1" t="b">
        <v>0</v>
      </c>
      <c r="R148" s="2">
        <v>60</v>
      </c>
      <c r="S148" s="3">
        <v>1312.8</v>
      </c>
      <c r="T148" s="2" t="s">
        <v>29</v>
      </c>
      <c r="U148" s="3">
        <v>0</v>
      </c>
      <c r="V148" s="2" t="s">
        <v>29</v>
      </c>
      <c r="W148" s="3">
        <v>0</v>
      </c>
      <c r="X148" s="2" t="s">
        <v>29</v>
      </c>
      <c r="Y148" s="3">
        <v>0</v>
      </c>
      <c r="Z148" s="1" t="s">
        <v>29</v>
      </c>
      <c r="AA148" s="1" t="b">
        <v>0</v>
      </c>
    </row>
    <row r="149" spans="1:27" x14ac:dyDescent="0.25">
      <c r="A149" s="1" t="b">
        <v>0</v>
      </c>
      <c r="B149" s="1" t="s">
        <v>3731</v>
      </c>
      <c r="C149" s="2">
        <v>1</v>
      </c>
      <c r="D149" s="1" t="s">
        <v>27</v>
      </c>
      <c r="E149" s="2">
        <v>350</v>
      </c>
      <c r="F149" s="1" t="s">
        <v>29</v>
      </c>
      <c r="G149" s="1" t="s">
        <v>929</v>
      </c>
      <c r="H149" s="1" t="s">
        <v>929</v>
      </c>
      <c r="I149" s="2" t="s">
        <v>29</v>
      </c>
      <c r="J149" s="3">
        <v>5.37</v>
      </c>
      <c r="K149" s="3">
        <v>30</v>
      </c>
      <c r="L149" s="3">
        <v>161.1</v>
      </c>
      <c r="M149" s="1" t="s">
        <v>751</v>
      </c>
      <c r="N149" s="1" t="s">
        <v>40</v>
      </c>
      <c r="O149" s="3">
        <v>0</v>
      </c>
      <c r="P149" s="4" t="s">
        <v>3700</v>
      </c>
      <c r="Q149" s="1" t="b">
        <v>0</v>
      </c>
      <c r="R149" s="2">
        <v>30</v>
      </c>
      <c r="S149" s="3">
        <v>161.1</v>
      </c>
      <c r="T149" s="2" t="s">
        <v>29</v>
      </c>
      <c r="U149" s="3">
        <v>0</v>
      </c>
      <c r="V149" s="2" t="s">
        <v>29</v>
      </c>
      <c r="W149" s="3">
        <v>0</v>
      </c>
      <c r="X149" s="2" t="s">
        <v>29</v>
      </c>
      <c r="Y149" s="3">
        <v>0</v>
      </c>
      <c r="Z149" s="1" t="s">
        <v>29</v>
      </c>
      <c r="AA149" s="1" t="b">
        <v>0</v>
      </c>
    </row>
    <row r="150" spans="1:27" x14ac:dyDescent="0.25">
      <c r="A150" s="1" t="b">
        <v>0</v>
      </c>
      <c r="B150" s="1" t="s">
        <v>3732</v>
      </c>
      <c r="C150" s="2">
        <v>1</v>
      </c>
      <c r="D150" s="1" t="s">
        <v>27</v>
      </c>
      <c r="E150" s="2">
        <v>351</v>
      </c>
      <c r="F150" s="1" t="s">
        <v>29</v>
      </c>
      <c r="G150" s="1" t="s">
        <v>931</v>
      </c>
      <c r="H150" s="1" t="s">
        <v>931</v>
      </c>
      <c r="I150" s="2" t="s">
        <v>29</v>
      </c>
      <c r="J150" s="3">
        <v>22.36</v>
      </c>
      <c r="K150" s="3">
        <v>60</v>
      </c>
      <c r="L150" s="3">
        <v>1341.6</v>
      </c>
      <c r="M150" s="1" t="s">
        <v>29</v>
      </c>
      <c r="N150" s="1" t="s">
        <v>40</v>
      </c>
      <c r="O150" s="3">
        <v>0</v>
      </c>
      <c r="P150" s="4" t="s">
        <v>3700</v>
      </c>
      <c r="Q150" s="1" t="b">
        <v>0</v>
      </c>
      <c r="R150" s="2">
        <v>60</v>
      </c>
      <c r="S150" s="3">
        <v>1341.6</v>
      </c>
      <c r="T150" s="2" t="s">
        <v>29</v>
      </c>
      <c r="U150" s="3">
        <v>0</v>
      </c>
      <c r="V150" s="2" t="s">
        <v>29</v>
      </c>
      <c r="W150" s="3">
        <v>0</v>
      </c>
      <c r="X150" s="2" t="s">
        <v>29</v>
      </c>
      <c r="Y150" s="3">
        <v>0</v>
      </c>
      <c r="Z150" s="1" t="s">
        <v>29</v>
      </c>
      <c r="AA150" s="1" t="b">
        <v>0</v>
      </c>
    </row>
    <row r="151" spans="1:27" x14ac:dyDescent="0.25">
      <c r="A151" s="1" t="b">
        <v>0</v>
      </c>
      <c r="B151" s="1" t="s">
        <v>3733</v>
      </c>
      <c r="C151" s="2">
        <v>1</v>
      </c>
      <c r="D151" s="1" t="s">
        <v>27</v>
      </c>
      <c r="E151" s="2">
        <v>352</v>
      </c>
      <c r="F151" s="1" t="s">
        <v>29</v>
      </c>
      <c r="G151" s="1" t="s">
        <v>933</v>
      </c>
      <c r="H151" s="1" t="s">
        <v>933</v>
      </c>
      <c r="I151" s="2" t="s">
        <v>29</v>
      </c>
      <c r="J151" s="3">
        <v>227.08</v>
      </c>
      <c r="K151" s="3">
        <v>12</v>
      </c>
      <c r="L151" s="3">
        <v>2724.96</v>
      </c>
      <c r="M151" s="1" t="s">
        <v>751</v>
      </c>
      <c r="N151" s="1" t="s">
        <v>40</v>
      </c>
      <c r="O151" s="3">
        <v>0</v>
      </c>
      <c r="P151" s="4" t="s">
        <v>3700</v>
      </c>
      <c r="Q151" s="1" t="b">
        <v>0</v>
      </c>
      <c r="R151" s="2">
        <v>12</v>
      </c>
      <c r="S151" s="3">
        <v>2724.96</v>
      </c>
      <c r="T151" s="2" t="s">
        <v>29</v>
      </c>
      <c r="U151" s="3">
        <v>0</v>
      </c>
      <c r="V151" s="2" t="s">
        <v>29</v>
      </c>
      <c r="W151" s="3">
        <v>0</v>
      </c>
      <c r="X151" s="2" t="s">
        <v>29</v>
      </c>
      <c r="Y151" s="3">
        <v>0</v>
      </c>
      <c r="Z151" s="1" t="s">
        <v>29</v>
      </c>
      <c r="AA151" s="1" t="b">
        <v>0</v>
      </c>
    </row>
    <row r="152" spans="1:27" x14ac:dyDescent="0.25">
      <c r="A152" s="1" t="b">
        <v>0</v>
      </c>
      <c r="B152" s="1" t="s">
        <v>3734</v>
      </c>
      <c r="C152" s="2">
        <v>1</v>
      </c>
      <c r="D152" s="1" t="s">
        <v>27</v>
      </c>
      <c r="E152" s="2">
        <v>353</v>
      </c>
      <c r="F152" s="1" t="s">
        <v>29</v>
      </c>
      <c r="G152" s="1" t="s">
        <v>935</v>
      </c>
      <c r="H152" s="1" t="s">
        <v>935</v>
      </c>
      <c r="I152" s="2" t="s">
        <v>29</v>
      </c>
      <c r="J152" s="3">
        <v>163.1</v>
      </c>
      <c r="K152" s="3">
        <v>1</v>
      </c>
      <c r="L152" s="3">
        <v>163.1</v>
      </c>
      <c r="M152" s="1" t="s">
        <v>751</v>
      </c>
      <c r="N152" s="1" t="s">
        <v>40</v>
      </c>
      <c r="O152" s="3">
        <v>0</v>
      </c>
      <c r="P152" s="4" t="s">
        <v>3700</v>
      </c>
      <c r="Q152" s="1" t="b">
        <v>0</v>
      </c>
      <c r="R152" s="2">
        <v>1</v>
      </c>
      <c r="S152" s="3">
        <v>163.1</v>
      </c>
      <c r="T152" s="2" t="s">
        <v>29</v>
      </c>
      <c r="U152" s="3">
        <v>0</v>
      </c>
      <c r="V152" s="2" t="s">
        <v>29</v>
      </c>
      <c r="W152" s="3">
        <v>0</v>
      </c>
      <c r="X152" s="2" t="s">
        <v>29</v>
      </c>
      <c r="Y152" s="3">
        <v>0</v>
      </c>
      <c r="Z152" s="1" t="s">
        <v>29</v>
      </c>
      <c r="AA152" s="1" t="b">
        <v>0</v>
      </c>
    </row>
    <row r="153" spans="1:27" x14ac:dyDescent="0.25">
      <c r="A153" s="1"/>
      <c r="B153" s="1"/>
      <c r="C153" s="2"/>
      <c r="D153" s="1"/>
      <c r="E153" s="2"/>
      <c r="F153" s="1"/>
      <c r="G153" s="1"/>
      <c r="H153" s="1"/>
      <c r="I153" s="2"/>
      <c r="J153" s="3"/>
      <c r="K153" s="3"/>
      <c r="L153" s="6">
        <f>SUBTOTAL(9,L118:L152)</f>
        <v>839822.43999999971</v>
      </c>
      <c r="M153" s="1"/>
      <c r="N153" s="1"/>
      <c r="O153" s="3"/>
      <c r="P153" s="4"/>
      <c r="Q153" s="1"/>
      <c r="R153" s="2"/>
      <c r="S153" s="3"/>
      <c r="T153" s="2"/>
      <c r="U153" s="3"/>
      <c r="V153" s="2"/>
      <c r="W153" s="3"/>
      <c r="X153" s="2"/>
      <c r="Y153" s="3"/>
      <c r="Z153" s="1"/>
      <c r="AA153" s="1"/>
    </row>
    <row r="154" spans="1:27" x14ac:dyDescent="0.25">
      <c r="A154" s="5" t="s">
        <v>3735</v>
      </c>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1:27" x14ac:dyDescent="0.25">
      <c r="A155" s="1" t="b">
        <v>0</v>
      </c>
      <c r="B155" s="1" t="s">
        <v>3736</v>
      </c>
      <c r="C155" s="2">
        <v>1</v>
      </c>
      <c r="D155" s="1" t="s">
        <v>776</v>
      </c>
      <c r="E155" s="2">
        <v>351</v>
      </c>
      <c r="F155" s="1" t="s">
        <v>29</v>
      </c>
      <c r="G155" s="1" t="s">
        <v>941</v>
      </c>
      <c r="H155" s="1" t="s">
        <v>941</v>
      </c>
      <c r="I155" s="2" t="s">
        <v>29</v>
      </c>
      <c r="J155" s="3">
        <v>120</v>
      </c>
      <c r="K155" s="3">
        <v>290</v>
      </c>
      <c r="L155" s="3">
        <v>34800</v>
      </c>
      <c r="M155" s="1" t="s">
        <v>751</v>
      </c>
      <c r="N155" s="1" t="s">
        <v>40</v>
      </c>
      <c r="O155" s="3">
        <v>0</v>
      </c>
      <c r="P155" s="4" t="s">
        <v>3737</v>
      </c>
      <c r="Q155" s="1" t="b">
        <v>0</v>
      </c>
      <c r="R155" s="2">
        <v>290</v>
      </c>
      <c r="S155" s="3">
        <v>34800</v>
      </c>
      <c r="T155" s="2" t="s">
        <v>29</v>
      </c>
      <c r="U155" s="3">
        <v>0</v>
      </c>
      <c r="V155" s="2" t="s">
        <v>29</v>
      </c>
      <c r="W155" s="3">
        <v>0</v>
      </c>
      <c r="X155" s="2" t="s">
        <v>29</v>
      </c>
      <c r="Y155" s="3">
        <v>0</v>
      </c>
      <c r="Z155" s="1" t="s">
        <v>29</v>
      </c>
      <c r="AA155" s="1" t="b">
        <v>0</v>
      </c>
    </row>
    <row r="156" spans="1:27" x14ac:dyDescent="0.25">
      <c r="A156" s="1"/>
      <c r="B156" s="1"/>
      <c r="C156" s="2"/>
      <c r="D156" s="1"/>
      <c r="E156" s="2"/>
      <c r="F156" s="1"/>
      <c r="G156" s="1"/>
      <c r="H156" s="1"/>
      <c r="I156" s="2"/>
      <c r="J156" s="3"/>
      <c r="K156" s="3"/>
      <c r="L156" s="6">
        <f>SUBTOTAL(9,L155)</f>
        <v>34800</v>
      </c>
      <c r="M156" s="1"/>
      <c r="N156" s="1"/>
      <c r="O156" s="3"/>
      <c r="P156" s="4"/>
      <c r="Q156" s="1"/>
      <c r="R156" s="2"/>
      <c r="S156" s="3"/>
      <c r="T156" s="2"/>
      <c r="U156" s="3"/>
      <c r="V156" s="2"/>
      <c r="W156" s="3"/>
      <c r="X156" s="2"/>
      <c r="Y156" s="3"/>
      <c r="Z156" s="1"/>
      <c r="AA156" s="1"/>
    </row>
    <row r="157" spans="1:27" x14ac:dyDescent="0.25">
      <c r="A157" s="1"/>
      <c r="B157" s="1"/>
      <c r="C157" s="2"/>
      <c r="D157" s="1"/>
      <c r="E157" s="2"/>
      <c r="F157" s="1"/>
      <c r="G157" s="1"/>
      <c r="H157" s="1"/>
      <c r="I157" s="2"/>
      <c r="J157" s="3"/>
      <c r="K157" s="3"/>
      <c r="L157" s="6">
        <f>SUBTOTAL(9,L112,L115,L118:L152,L155)</f>
        <v>974572.43999999971</v>
      </c>
      <c r="M157" s="1"/>
      <c r="N157" s="1"/>
      <c r="O157" s="3"/>
      <c r="P157" s="4"/>
      <c r="Q157" s="1"/>
      <c r="R157" s="2"/>
      <c r="S157" s="3"/>
      <c r="T157" s="2"/>
      <c r="U157" s="3"/>
      <c r="V157" s="2"/>
      <c r="W157" s="3"/>
      <c r="X157" s="2"/>
      <c r="Y157" s="3"/>
      <c r="Z157" s="1"/>
      <c r="AA157" s="1"/>
    </row>
    <row r="158" spans="1:27" x14ac:dyDescent="0.25">
      <c r="A158" s="5" t="s">
        <v>3738</v>
      </c>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1:27" x14ac:dyDescent="0.25">
      <c r="A159" s="5" t="s">
        <v>3739</v>
      </c>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1:27" x14ac:dyDescent="0.25">
      <c r="A160" s="1" t="b">
        <v>0</v>
      </c>
      <c r="B160" s="1" t="s">
        <v>3740</v>
      </c>
      <c r="C160" s="2">
        <v>1</v>
      </c>
      <c r="D160" s="1" t="s">
        <v>65</v>
      </c>
      <c r="E160" s="2">
        <v>115</v>
      </c>
      <c r="F160" s="1" t="s">
        <v>29</v>
      </c>
      <c r="G160" s="1" t="s">
        <v>964</v>
      </c>
      <c r="H160" s="1" t="s">
        <v>964</v>
      </c>
      <c r="I160" s="2" t="s">
        <v>29</v>
      </c>
      <c r="J160" s="3">
        <v>1000</v>
      </c>
      <c r="K160" s="3">
        <v>10</v>
      </c>
      <c r="L160" s="3">
        <v>10000</v>
      </c>
      <c r="M160" s="1" t="s">
        <v>751</v>
      </c>
      <c r="N160" s="1" t="s">
        <v>40</v>
      </c>
      <c r="O160" s="3">
        <v>0</v>
      </c>
      <c r="P160" s="4" t="s">
        <v>3741</v>
      </c>
      <c r="Q160" s="1" t="b">
        <v>0</v>
      </c>
      <c r="R160" s="2">
        <v>10</v>
      </c>
      <c r="S160" s="3">
        <v>10000</v>
      </c>
      <c r="T160" s="2" t="s">
        <v>29</v>
      </c>
      <c r="U160" s="3">
        <v>0</v>
      </c>
      <c r="V160" s="2" t="s">
        <v>29</v>
      </c>
      <c r="W160" s="3">
        <v>0</v>
      </c>
      <c r="X160" s="2" t="s">
        <v>29</v>
      </c>
      <c r="Y160" s="3">
        <v>0</v>
      </c>
      <c r="Z160" s="1" t="s">
        <v>29</v>
      </c>
      <c r="AA160" s="1" t="b">
        <v>0</v>
      </c>
    </row>
    <row r="161" spans="1:27" x14ac:dyDescent="0.25">
      <c r="A161" s="1" t="b">
        <v>0</v>
      </c>
      <c r="B161" s="1" t="s">
        <v>3742</v>
      </c>
      <c r="C161" s="2">
        <v>1</v>
      </c>
      <c r="D161" s="1" t="s">
        <v>65</v>
      </c>
      <c r="E161" s="2">
        <v>116</v>
      </c>
      <c r="F161" s="1" t="s">
        <v>29</v>
      </c>
      <c r="G161" s="1" t="s">
        <v>967</v>
      </c>
      <c r="H161" s="1" t="s">
        <v>967</v>
      </c>
      <c r="I161" s="2" t="s">
        <v>29</v>
      </c>
      <c r="J161" s="3">
        <v>3200</v>
      </c>
      <c r="K161" s="3">
        <v>4</v>
      </c>
      <c r="L161" s="3">
        <v>12800</v>
      </c>
      <c r="M161" s="1" t="s">
        <v>751</v>
      </c>
      <c r="N161" s="1" t="s">
        <v>40</v>
      </c>
      <c r="O161" s="3">
        <v>0</v>
      </c>
      <c r="P161" s="4" t="s">
        <v>3741</v>
      </c>
      <c r="Q161" s="1" t="b">
        <v>0</v>
      </c>
      <c r="R161" s="2">
        <v>4</v>
      </c>
      <c r="S161" s="3">
        <v>12800</v>
      </c>
      <c r="T161" s="2" t="s">
        <v>29</v>
      </c>
      <c r="U161" s="3">
        <v>0</v>
      </c>
      <c r="V161" s="2" t="s">
        <v>29</v>
      </c>
      <c r="W161" s="3">
        <v>0</v>
      </c>
      <c r="X161" s="2" t="s">
        <v>29</v>
      </c>
      <c r="Y161" s="3">
        <v>0</v>
      </c>
      <c r="Z161" s="1" t="s">
        <v>29</v>
      </c>
      <c r="AA161" s="1" t="b">
        <v>0</v>
      </c>
    </row>
    <row r="162" spans="1:27" x14ac:dyDescent="0.25">
      <c r="A162" s="1"/>
      <c r="B162" s="1"/>
      <c r="C162" s="2"/>
      <c r="D162" s="1"/>
      <c r="E162" s="2"/>
      <c r="F162" s="1"/>
      <c r="G162" s="1"/>
      <c r="H162" s="1"/>
      <c r="I162" s="2"/>
      <c r="J162" s="3"/>
      <c r="K162" s="3"/>
      <c r="L162" s="6">
        <f>SUBTOTAL(9,L160:L161)</f>
        <v>22800</v>
      </c>
      <c r="M162" s="1"/>
      <c r="N162" s="1"/>
      <c r="O162" s="3"/>
      <c r="P162" s="4"/>
      <c r="Q162" s="1"/>
      <c r="R162" s="2"/>
      <c r="S162" s="3"/>
      <c r="T162" s="2"/>
      <c r="U162" s="3"/>
      <c r="V162" s="2"/>
      <c r="W162" s="3"/>
      <c r="X162" s="2"/>
      <c r="Y162" s="3"/>
      <c r="Z162" s="1"/>
      <c r="AA162" s="1"/>
    </row>
    <row r="163" spans="1:27" x14ac:dyDescent="0.25">
      <c r="A163" s="1"/>
      <c r="B163" s="1"/>
      <c r="C163" s="2"/>
      <c r="D163" s="1"/>
      <c r="E163" s="2"/>
      <c r="F163" s="1"/>
      <c r="G163" s="1"/>
      <c r="H163" s="1"/>
      <c r="I163" s="2"/>
      <c r="J163" s="3"/>
      <c r="K163" s="3"/>
      <c r="L163" s="6">
        <f>SUBTOTAL(9,L160:L161)</f>
        <v>22800</v>
      </c>
      <c r="M163" s="1"/>
      <c r="N163" s="1"/>
      <c r="O163" s="3"/>
      <c r="P163" s="4"/>
      <c r="Q163" s="1"/>
      <c r="R163" s="2"/>
      <c r="S163" s="3"/>
      <c r="T163" s="2"/>
      <c r="U163" s="3"/>
      <c r="V163" s="2"/>
      <c r="W163" s="3"/>
      <c r="X163" s="2"/>
      <c r="Y163" s="3"/>
      <c r="Z163" s="1"/>
      <c r="AA163" s="1"/>
    </row>
    <row r="164" spans="1:27" x14ac:dyDescent="0.25">
      <c r="A164" s="5" t="s">
        <v>972</v>
      </c>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1:27" x14ac:dyDescent="0.25">
      <c r="A165" s="5" t="s">
        <v>3743</v>
      </c>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1:27" x14ac:dyDescent="0.25">
      <c r="A166" s="1" t="b">
        <v>0</v>
      </c>
      <c r="B166" s="1" t="s">
        <v>3744</v>
      </c>
      <c r="C166" s="2">
        <v>1</v>
      </c>
      <c r="D166" s="1" t="s">
        <v>65</v>
      </c>
      <c r="E166" s="2">
        <v>33</v>
      </c>
      <c r="F166" s="1" t="s">
        <v>29</v>
      </c>
      <c r="G166" s="1" t="s">
        <v>975</v>
      </c>
      <c r="H166" s="1" t="s">
        <v>975</v>
      </c>
      <c r="I166" s="2" t="s">
        <v>29</v>
      </c>
      <c r="J166" s="3">
        <v>156.09</v>
      </c>
      <c r="K166" s="3">
        <v>80</v>
      </c>
      <c r="L166" s="3">
        <v>12487.2</v>
      </c>
      <c r="M166" s="1" t="s">
        <v>751</v>
      </c>
      <c r="N166" s="1" t="s">
        <v>40</v>
      </c>
      <c r="O166" s="3">
        <v>0</v>
      </c>
      <c r="P166" s="4" t="s">
        <v>3745</v>
      </c>
      <c r="Q166" s="1" t="b">
        <v>0</v>
      </c>
      <c r="R166" s="2">
        <v>80</v>
      </c>
      <c r="S166" s="3">
        <v>12487.2</v>
      </c>
      <c r="T166" s="2" t="s">
        <v>29</v>
      </c>
      <c r="U166" s="3">
        <v>0</v>
      </c>
      <c r="V166" s="2" t="s">
        <v>29</v>
      </c>
      <c r="W166" s="3">
        <v>0</v>
      </c>
      <c r="X166" s="2" t="s">
        <v>29</v>
      </c>
      <c r="Y166" s="3">
        <v>0</v>
      </c>
      <c r="Z166" s="1" t="s">
        <v>29</v>
      </c>
      <c r="AA166" s="1" t="b">
        <v>0</v>
      </c>
    </row>
    <row r="167" spans="1:27" x14ac:dyDescent="0.25">
      <c r="A167" s="1" t="b">
        <v>0</v>
      </c>
      <c r="B167" s="1" t="s">
        <v>3746</v>
      </c>
      <c r="C167" s="2">
        <v>1</v>
      </c>
      <c r="D167" s="1" t="s">
        <v>65</v>
      </c>
      <c r="E167" s="2">
        <v>34</v>
      </c>
      <c r="F167" s="1" t="s">
        <v>29</v>
      </c>
      <c r="G167" s="1" t="s">
        <v>978</v>
      </c>
      <c r="H167" s="1" t="s">
        <v>978</v>
      </c>
      <c r="I167" s="2" t="s">
        <v>29</v>
      </c>
      <c r="J167" s="3">
        <v>83.58</v>
      </c>
      <c r="K167" s="3">
        <v>200</v>
      </c>
      <c r="L167" s="3">
        <v>16716</v>
      </c>
      <c r="M167" s="1" t="s">
        <v>751</v>
      </c>
      <c r="N167" s="1" t="s">
        <v>40</v>
      </c>
      <c r="O167" s="3">
        <v>0</v>
      </c>
      <c r="P167" s="4" t="s">
        <v>3745</v>
      </c>
      <c r="Q167" s="1" t="b">
        <v>0</v>
      </c>
      <c r="R167" s="2">
        <v>200</v>
      </c>
      <c r="S167" s="3">
        <v>16716</v>
      </c>
      <c r="T167" s="2" t="s">
        <v>29</v>
      </c>
      <c r="U167" s="3">
        <v>0</v>
      </c>
      <c r="V167" s="2" t="s">
        <v>29</v>
      </c>
      <c r="W167" s="3">
        <v>0</v>
      </c>
      <c r="X167" s="2" t="s">
        <v>29</v>
      </c>
      <c r="Y167" s="3">
        <v>0</v>
      </c>
      <c r="Z167" s="1" t="s">
        <v>29</v>
      </c>
      <c r="AA167" s="1" t="b">
        <v>0</v>
      </c>
    </row>
    <row r="168" spans="1:27" x14ac:dyDescent="0.25">
      <c r="A168" s="1" t="b">
        <v>0</v>
      </c>
      <c r="B168" s="1" t="s">
        <v>3747</v>
      </c>
      <c r="C168" s="2">
        <v>1</v>
      </c>
      <c r="D168" s="1" t="s">
        <v>65</v>
      </c>
      <c r="E168" s="2">
        <v>35</v>
      </c>
      <c r="F168" s="1" t="s">
        <v>29</v>
      </c>
      <c r="G168" s="1" t="s">
        <v>980</v>
      </c>
      <c r="H168" s="1" t="s">
        <v>980</v>
      </c>
      <c r="I168" s="2" t="s">
        <v>29</v>
      </c>
      <c r="J168" s="3">
        <v>106</v>
      </c>
      <c r="K168" s="3">
        <v>200</v>
      </c>
      <c r="L168" s="3">
        <v>21200</v>
      </c>
      <c r="M168" s="1" t="s">
        <v>751</v>
      </c>
      <c r="N168" s="1" t="s">
        <v>40</v>
      </c>
      <c r="O168" s="3">
        <v>0</v>
      </c>
      <c r="P168" s="4" t="s">
        <v>3745</v>
      </c>
      <c r="Q168" s="1" t="b">
        <v>0</v>
      </c>
      <c r="R168" s="2">
        <v>200</v>
      </c>
      <c r="S168" s="3">
        <v>21200</v>
      </c>
      <c r="T168" s="2" t="s">
        <v>29</v>
      </c>
      <c r="U168" s="3">
        <v>0</v>
      </c>
      <c r="V168" s="2" t="s">
        <v>29</v>
      </c>
      <c r="W168" s="3">
        <v>0</v>
      </c>
      <c r="X168" s="2" t="s">
        <v>29</v>
      </c>
      <c r="Y168" s="3">
        <v>0</v>
      </c>
      <c r="Z168" s="1" t="s">
        <v>29</v>
      </c>
      <c r="AA168" s="1" t="b">
        <v>0</v>
      </c>
    </row>
    <row r="169" spans="1:27" x14ac:dyDescent="0.25">
      <c r="A169" s="1" t="b">
        <v>0</v>
      </c>
      <c r="B169" s="1" t="s">
        <v>3748</v>
      </c>
      <c r="C169" s="2">
        <v>1</v>
      </c>
      <c r="D169" s="1" t="s">
        <v>65</v>
      </c>
      <c r="E169" s="2">
        <v>36</v>
      </c>
      <c r="F169" s="1" t="s">
        <v>29</v>
      </c>
      <c r="G169" s="1" t="s">
        <v>982</v>
      </c>
      <c r="H169" s="1" t="s">
        <v>982</v>
      </c>
      <c r="I169" s="2" t="s">
        <v>29</v>
      </c>
      <c r="J169" s="3">
        <v>111.99</v>
      </c>
      <c r="K169" s="3">
        <v>200</v>
      </c>
      <c r="L169" s="3">
        <v>22398</v>
      </c>
      <c r="M169" s="1" t="s">
        <v>751</v>
      </c>
      <c r="N169" s="1" t="s">
        <v>40</v>
      </c>
      <c r="O169" s="3">
        <v>0</v>
      </c>
      <c r="P169" s="4" t="s">
        <v>3745</v>
      </c>
      <c r="Q169" s="1" t="b">
        <v>0</v>
      </c>
      <c r="R169" s="2">
        <v>200</v>
      </c>
      <c r="S169" s="3">
        <v>22398</v>
      </c>
      <c r="T169" s="2" t="s">
        <v>29</v>
      </c>
      <c r="U169" s="3">
        <v>0</v>
      </c>
      <c r="V169" s="2" t="s">
        <v>29</v>
      </c>
      <c r="W169" s="3">
        <v>0</v>
      </c>
      <c r="X169" s="2" t="s">
        <v>29</v>
      </c>
      <c r="Y169" s="3">
        <v>0</v>
      </c>
      <c r="Z169" s="1" t="s">
        <v>29</v>
      </c>
      <c r="AA169" s="1" t="b">
        <v>0</v>
      </c>
    </row>
    <row r="170" spans="1:27" x14ac:dyDescent="0.25">
      <c r="A170" s="1" t="b">
        <v>0</v>
      </c>
      <c r="B170" s="1" t="s">
        <v>3749</v>
      </c>
      <c r="C170" s="2">
        <v>1</v>
      </c>
      <c r="D170" s="1" t="s">
        <v>65</v>
      </c>
      <c r="E170" s="2">
        <v>37</v>
      </c>
      <c r="F170" s="1" t="s">
        <v>29</v>
      </c>
      <c r="G170" s="1" t="s">
        <v>984</v>
      </c>
      <c r="H170" s="1" t="s">
        <v>984</v>
      </c>
      <c r="I170" s="2" t="s">
        <v>29</v>
      </c>
      <c r="J170" s="3">
        <v>92.43</v>
      </c>
      <c r="K170" s="3">
        <v>200</v>
      </c>
      <c r="L170" s="3">
        <v>18486</v>
      </c>
      <c r="M170" s="1" t="s">
        <v>751</v>
      </c>
      <c r="N170" s="1" t="s">
        <v>40</v>
      </c>
      <c r="O170" s="3">
        <v>0</v>
      </c>
      <c r="P170" s="4" t="s">
        <v>3745</v>
      </c>
      <c r="Q170" s="1" t="b">
        <v>0</v>
      </c>
      <c r="R170" s="2">
        <v>200</v>
      </c>
      <c r="S170" s="3">
        <v>18486</v>
      </c>
      <c r="T170" s="2" t="s">
        <v>29</v>
      </c>
      <c r="U170" s="3">
        <v>0</v>
      </c>
      <c r="V170" s="2" t="s">
        <v>29</v>
      </c>
      <c r="W170" s="3">
        <v>0</v>
      </c>
      <c r="X170" s="2" t="s">
        <v>29</v>
      </c>
      <c r="Y170" s="3">
        <v>0</v>
      </c>
      <c r="Z170" s="1" t="s">
        <v>29</v>
      </c>
      <c r="AA170" s="1" t="b">
        <v>0</v>
      </c>
    </row>
    <row r="171" spans="1:27" x14ac:dyDescent="0.25">
      <c r="A171" s="1" t="b">
        <v>0</v>
      </c>
      <c r="B171" s="1" t="s">
        <v>3750</v>
      </c>
      <c r="C171" s="2">
        <v>1</v>
      </c>
      <c r="D171" s="1" t="s">
        <v>65</v>
      </c>
      <c r="E171" s="2">
        <v>38</v>
      </c>
      <c r="F171" s="1" t="s">
        <v>29</v>
      </c>
      <c r="G171" s="1" t="s">
        <v>986</v>
      </c>
      <c r="H171" s="1" t="s">
        <v>986</v>
      </c>
      <c r="I171" s="2" t="s">
        <v>29</v>
      </c>
      <c r="J171" s="3">
        <v>45.89</v>
      </c>
      <c r="K171" s="3">
        <v>1000</v>
      </c>
      <c r="L171" s="3">
        <v>45890</v>
      </c>
      <c r="M171" s="1" t="s">
        <v>751</v>
      </c>
      <c r="N171" s="1" t="s">
        <v>40</v>
      </c>
      <c r="O171" s="3">
        <v>0</v>
      </c>
      <c r="P171" s="4" t="s">
        <v>3745</v>
      </c>
      <c r="Q171" s="1" t="b">
        <v>0</v>
      </c>
      <c r="R171" s="2">
        <v>1000</v>
      </c>
      <c r="S171" s="3">
        <v>45890</v>
      </c>
      <c r="T171" s="2" t="s">
        <v>29</v>
      </c>
      <c r="U171" s="3">
        <v>0</v>
      </c>
      <c r="V171" s="2" t="s">
        <v>29</v>
      </c>
      <c r="W171" s="3">
        <v>0</v>
      </c>
      <c r="X171" s="2" t="s">
        <v>29</v>
      </c>
      <c r="Y171" s="3">
        <v>0</v>
      </c>
      <c r="Z171" s="1" t="s">
        <v>29</v>
      </c>
      <c r="AA171" s="1" t="b">
        <v>0</v>
      </c>
    </row>
    <row r="172" spans="1:27" x14ac:dyDescent="0.25">
      <c r="A172" s="1" t="b">
        <v>0</v>
      </c>
      <c r="B172" s="1" t="s">
        <v>3751</v>
      </c>
      <c r="C172" s="2">
        <v>1</v>
      </c>
      <c r="D172" s="1" t="s">
        <v>65</v>
      </c>
      <c r="E172" s="2">
        <v>39</v>
      </c>
      <c r="F172" s="1" t="s">
        <v>29</v>
      </c>
      <c r="G172" s="1" t="s">
        <v>988</v>
      </c>
      <c r="H172" s="1" t="s">
        <v>988</v>
      </c>
      <c r="I172" s="2" t="s">
        <v>29</v>
      </c>
      <c r="J172" s="3">
        <v>59.41</v>
      </c>
      <c r="K172" s="3">
        <v>100</v>
      </c>
      <c r="L172" s="3">
        <v>5941</v>
      </c>
      <c r="M172" s="1" t="s">
        <v>751</v>
      </c>
      <c r="N172" s="1" t="s">
        <v>40</v>
      </c>
      <c r="O172" s="3">
        <v>0</v>
      </c>
      <c r="P172" s="4" t="s">
        <v>3745</v>
      </c>
      <c r="Q172" s="1" t="b">
        <v>0</v>
      </c>
      <c r="R172" s="2">
        <v>100</v>
      </c>
      <c r="S172" s="3">
        <v>5941</v>
      </c>
      <c r="T172" s="2" t="s">
        <v>29</v>
      </c>
      <c r="U172" s="3">
        <v>0</v>
      </c>
      <c r="V172" s="2" t="s">
        <v>29</v>
      </c>
      <c r="W172" s="3">
        <v>0</v>
      </c>
      <c r="X172" s="2" t="s">
        <v>29</v>
      </c>
      <c r="Y172" s="3">
        <v>0</v>
      </c>
      <c r="Z172" s="1" t="s">
        <v>29</v>
      </c>
      <c r="AA172" s="1" t="b">
        <v>0</v>
      </c>
    </row>
    <row r="173" spans="1:27" x14ac:dyDescent="0.25">
      <c r="A173" s="1" t="b">
        <v>0</v>
      </c>
      <c r="B173" s="1" t="s">
        <v>3752</v>
      </c>
      <c r="C173" s="2">
        <v>1</v>
      </c>
      <c r="D173" s="1" t="s">
        <v>65</v>
      </c>
      <c r="E173" s="2">
        <v>137</v>
      </c>
      <c r="F173" s="1" t="s">
        <v>29</v>
      </c>
      <c r="G173" s="1" t="s">
        <v>990</v>
      </c>
      <c r="H173" s="1" t="s">
        <v>990</v>
      </c>
      <c r="I173" s="2" t="s">
        <v>29</v>
      </c>
      <c r="J173" s="3">
        <v>400</v>
      </c>
      <c r="K173" s="3">
        <v>10</v>
      </c>
      <c r="L173" s="3">
        <v>4000</v>
      </c>
      <c r="M173" s="1" t="s">
        <v>991</v>
      </c>
      <c r="N173" s="1" t="s">
        <v>40</v>
      </c>
      <c r="O173" s="3">
        <v>0</v>
      </c>
      <c r="P173" s="4" t="s">
        <v>3745</v>
      </c>
      <c r="Q173" s="1" t="b">
        <v>0</v>
      </c>
      <c r="R173" s="2">
        <v>10</v>
      </c>
      <c r="S173" s="3">
        <v>4000</v>
      </c>
      <c r="T173" s="2" t="s">
        <v>29</v>
      </c>
      <c r="U173" s="3">
        <v>0</v>
      </c>
      <c r="V173" s="2" t="s">
        <v>29</v>
      </c>
      <c r="W173" s="3">
        <v>0</v>
      </c>
      <c r="X173" s="2" t="s">
        <v>29</v>
      </c>
      <c r="Y173" s="3">
        <v>0</v>
      </c>
      <c r="Z173" s="1" t="s">
        <v>29</v>
      </c>
      <c r="AA173" s="1" t="b">
        <v>0</v>
      </c>
    </row>
    <row r="174" spans="1:27" x14ac:dyDescent="0.25">
      <c r="A174" s="1" t="b">
        <v>0</v>
      </c>
      <c r="B174" s="1" t="s">
        <v>3753</v>
      </c>
      <c r="C174" s="2">
        <v>1</v>
      </c>
      <c r="D174" s="1" t="s">
        <v>65</v>
      </c>
      <c r="E174" s="2">
        <v>138</v>
      </c>
      <c r="F174" s="1" t="s">
        <v>29</v>
      </c>
      <c r="G174" s="1" t="s">
        <v>993</v>
      </c>
      <c r="H174" s="1" t="s">
        <v>993</v>
      </c>
      <c r="I174" s="2" t="s">
        <v>29</v>
      </c>
      <c r="J174" s="3">
        <v>700</v>
      </c>
      <c r="K174" s="3">
        <v>6</v>
      </c>
      <c r="L174" s="3">
        <v>4200</v>
      </c>
      <c r="M174" s="1" t="s">
        <v>751</v>
      </c>
      <c r="N174" s="1" t="s">
        <v>40</v>
      </c>
      <c r="O174" s="3">
        <v>0</v>
      </c>
      <c r="P174" s="4" t="s">
        <v>3745</v>
      </c>
      <c r="Q174" s="1" t="b">
        <v>0</v>
      </c>
      <c r="R174" s="2">
        <v>6</v>
      </c>
      <c r="S174" s="3">
        <v>4200</v>
      </c>
      <c r="T174" s="2" t="s">
        <v>29</v>
      </c>
      <c r="U174" s="3">
        <v>0</v>
      </c>
      <c r="V174" s="2" t="s">
        <v>29</v>
      </c>
      <c r="W174" s="3">
        <v>0</v>
      </c>
      <c r="X174" s="2" t="s">
        <v>29</v>
      </c>
      <c r="Y174" s="3">
        <v>0</v>
      </c>
      <c r="Z174" s="1" t="s">
        <v>29</v>
      </c>
      <c r="AA174" s="1" t="b">
        <v>0</v>
      </c>
    </row>
    <row r="175" spans="1:27" x14ac:dyDescent="0.25">
      <c r="A175" s="1" t="b">
        <v>0</v>
      </c>
      <c r="B175" s="1" t="s">
        <v>3754</v>
      </c>
      <c r="C175" s="2">
        <v>1</v>
      </c>
      <c r="D175" s="1" t="s">
        <v>65</v>
      </c>
      <c r="E175" s="2">
        <v>139</v>
      </c>
      <c r="F175" s="1" t="s">
        <v>29</v>
      </c>
      <c r="G175" s="1" t="s">
        <v>995</v>
      </c>
      <c r="H175" s="1" t="s">
        <v>995</v>
      </c>
      <c r="I175" s="2" t="s">
        <v>29</v>
      </c>
      <c r="J175" s="3">
        <v>1000</v>
      </c>
      <c r="K175" s="3">
        <v>4</v>
      </c>
      <c r="L175" s="3">
        <v>4000</v>
      </c>
      <c r="M175" s="1" t="s">
        <v>751</v>
      </c>
      <c r="N175" s="1" t="s">
        <v>40</v>
      </c>
      <c r="O175" s="3">
        <v>0</v>
      </c>
      <c r="P175" s="4" t="s">
        <v>3745</v>
      </c>
      <c r="Q175" s="1" t="b">
        <v>0</v>
      </c>
      <c r="R175" s="2">
        <v>4</v>
      </c>
      <c r="S175" s="3">
        <v>4000</v>
      </c>
      <c r="T175" s="2" t="s">
        <v>29</v>
      </c>
      <c r="U175" s="3">
        <v>0</v>
      </c>
      <c r="V175" s="2" t="s">
        <v>29</v>
      </c>
      <c r="W175" s="3">
        <v>0</v>
      </c>
      <c r="X175" s="2" t="s">
        <v>29</v>
      </c>
      <c r="Y175" s="3">
        <v>0</v>
      </c>
      <c r="Z175" s="1" t="s">
        <v>29</v>
      </c>
      <c r="AA175" s="1" t="b">
        <v>0</v>
      </c>
    </row>
    <row r="176" spans="1:27" x14ac:dyDescent="0.25">
      <c r="A176" s="1" t="b">
        <v>0</v>
      </c>
      <c r="B176" s="1" t="s">
        <v>3755</v>
      </c>
      <c r="C176" s="2">
        <v>1</v>
      </c>
      <c r="D176" s="1" t="s">
        <v>65</v>
      </c>
      <c r="E176" s="2">
        <v>140</v>
      </c>
      <c r="F176" s="1" t="s">
        <v>29</v>
      </c>
      <c r="G176" s="1" t="s">
        <v>997</v>
      </c>
      <c r="H176" s="1" t="s">
        <v>997</v>
      </c>
      <c r="I176" s="2" t="s">
        <v>29</v>
      </c>
      <c r="J176" s="3">
        <v>800</v>
      </c>
      <c r="K176" s="3">
        <v>30</v>
      </c>
      <c r="L176" s="3">
        <v>24000</v>
      </c>
      <c r="M176" s="1" t="s">
        <v>751</v>
      </c>
      <c r="N176" s="1" t="s">
        <v>40</v>
      </c>
      <c r="O176" s="3">
        <v>0</v>
      </c>
      <c r="P176" s="4" t="s">
        <v>3745</v>
      </c>
      <c r="Q176" s="1" t="b">
        <v>0</v>
      </c>
      <c r="R176" s="2">
        <v>30</v>
      </c>
      <c r="S176" s="3">
        <v>24000</v>
      </c>
      <c r="T176" s="2" t="s">
        <v>29</v>
      </c>
      <c r="U176" s="3">
        <v>0</v>
      </c>
      <c r="V176" s="2" t="s">
        <v>29</v>
      </c>
      <c r="W176" s="3">
        <v>0</v>
      </c>
      <c r="X176" s="2" t="s">
        <v>29</v>
      </c>
      <c r="Y176" s="3">
        <v>0</v>
      </c>
      <c r="Z176" s="1" t="s">
        <v>29</v>
      </c>
      <c r="AA176" s="1" t="b">
        <v>0</v>
      </c>
    </row>
    <row r="177" spans="1:27" x14ac:dyDescent="0.25">
      <c r="A177" s="1" t="b">
        <v>0</v>
      </c>
      <c r="B177" s="1" t="s">
        <v>3756</v>
      </c>
      <c r="C177" s="2">
        <v>1</v>
      </c>
      <c r="D177" s="1" t="s">
        <v>65</v>
      </c>
      <c r="E177" s="2">
        <v>402</v>
      </c>
      <c r="F177" s="1" t="s">
        <v>29</v>
      </c>
      <c r="G177" s="1" t="s">
        <v>1016</v>
      </c>
      <c r="H177" s="1" t="s">
        <v>1016</v>
      </c>
      <c r="I177" s="2" t="s">
        <v>29</v>
      </c>
      <c r="J177" s="3">
        <v>3000</v>
      </c>
      <c r="K177" s="3">
        <v>1</v>
      </c>
      <c r="L177" s="3">
        <v>3000</v>
      </c>
      <c r="M177" s="1" t="s">
        <v>751</v>
      </c>
      <c r="N177" s="1" t="s">
        <v>40</v>
      </c>
      <c r="O177" s="3">
        <v>0</v>
      </c>
      <c r="P177" s="4" t="s">
        <v>3745</v>
      </c>
      <c r="Q177" s="1" t="b">
        <v>0</v>
      </c>
      <c r="R177" s="2">
        <v>1</v>
      </c>
      <c r="S177" s="3">
        <v>3000</v>
      </c>
      <c r="T177" s="2" t="s">
        <v>29</v>
      </c>
      <c r="U177" s="3">
        <v>0</v>
      </c>
      <c r="V177" s="2" t="s">
        <v>29</v>
      </c>
      <c r="W177" s="3">
        <v>0</v>
      </c>
      <c r="X177" s="2" t="s">
        <v>29</v>
      </c>
      <c r="Y177" s="3">
        <v>0</v>
      </c>
      <c r="Z177" s="1" t="s">
        <v>29</v>
      </c>
      <c r="AA177" s="1" t="b">
        <v>0</v>
      </c>
    </row>
    <row r="178" spans="1:27" x14ac:dyDescent="0.25">
      <c r="A178" s="1" t="b">
        <v>0</v>
      </c>
      <c r="B178" s="1" t="s">
        <v>3757</v>
      </c>
      <c r="C178" s="2">
        <v>2</v>
      </c>
      <c r="D178" s="1" t="s">
        <v>752</v>
      </c>
      <c r="E178" s="2">
        <v>79</v>
      </c>
      <c r="F178" s="1" t="s">
        <v>29</v>
      </c>
      <c r="G178" s="1" t="s">
        <v>1010</v>
      </c>
      <c r="H178" s="1" t="s">
        <v>1010</v>
      </c>
      <c r="I178" s="2" t="s">
        <v>29</v>
      </c>
      <c r="J178" s="3">
        <v>19.13</v>
      </c>
      <c r="K178" s="3">
        <v>80</v>
      </c>
      <c r="L178" s="3">
        <v>1530.4</v>
      </c>
      <c r="M178" s="1" t="s">
        <v>751</v>
      </c>
      <c r="N178" s="1" t="s">
        <v>40</v>
      </c>
      <c r="O178" s="3">
        <v>0</v>
      </c>
      <c r="P178" s="4" t="s">
        <v>3745</v>
      </c>
      <c r="Q178" s="1" t="b">
        <v>0</v>
      </c>
      <c r="R178" s="2">
        <v>80</v>
      </c>
      <c r="S178" s="3">
        <v>1530.4</v>
      </c>
      <c r="T178" s="2" t="s">
        <v>29</v>
      </c>
      <c r="U178" s="3">
        <v>0</v>
      </c>
      <c r="V178" s="2" t="s">
        <v>29</v>
      </c>
      <c r="W178" s="3">
        <v>0</v>
      </c>
      <c r="X178" s="2" t="s">
        <v>29</v>
      </c>
      <c r="Y178" s="3">
        <v>0</v>
      </c>
      <c r="Z178" s="1" t="s">
        <v>29</v>
      </c>
      <c r="AA178" s="1" t="b">
        <v>0</v>
      </c>
    </row>
    <row r="179" spans="1:27" x14ac:dyDescent="0.25">
      <c r="A179" s="1" t="b">
        <v>0</v>
      </c>
      <c r="B179" s="1" t="s">
        <v>3758</v>
      </c>
      <c r="C179" s="2">
        <v>2</v>
      </c>
      <c r="D179" s="1" t="s">
        <v>752</v>
      </c>
      <c r="E179" s="2">
        <v>80</v>
      </c>
      <c r="F179" s="1" t="s">
        <v>29</v>
      </c>
      <c r="G179" s="1" t="s">
        <v>1013</v>
      </c>
      <c r="H179" s="1" t="s">
        <v>1013</v>
      </c>
      <c r="I179" s="2" t="s">
        <v>29</v>
      </c>
      <c r="J179" s="3">
        <v>20.190000000000001</v>
      </c>
      <c r="K179" s="3">
        <v>200</v>
      </c>
      <c r="L179" s="3">
        <v>4038</v>
      </c>
      <c r="M179" s="1" t="s">
        <v>751</v>
      </c>
      <c r="N179" s="1" t="s">
        <v>40</v>
      </c>
      <c r="O179" s="3">
        <v>0</v>
      </c>
      <c r="P179" s="4" t="s">
        <v>3745</v>
      </c>
      <c r="Q179" s="1" t="b">
        <v>0</v>
      </c>
      <c r="R179" s="2">
        <v>200</v>
      </c>
      <c r="S179" s="3">
        <v>4038</v>
      </c>
      <c r="T179" s="2" t="s">
        <v>29</v>
      </c>
      <c r="U179" s="3">
        <v>0</v>
      </c>
      <c r="V179" s="2" t="s">
        <v>29</v>
      </c>
      <c r="W179" s="3">
        <v>0</v>
      </c>
      <c r="X179" s="2" t="s">
        <v>29</v>
      </c>
      <c r="Y179" s="3">
        <v>0</v>
      </c>
      <c r="Z179" s="1" t="s">
        <v>29</v>
      </c>
      <c r="AA179" s="1" t="b">
        <v>0</v>
      </c>
    </row>
    <row r="180" spans="1:27" x14ac:dyDescent="0.25">
      <c r="A180" s="1" t="b">
        <v>0</v>
      </c>
      <c r="B180" s="1" t="s">
        <v>3759</v>
      </c>
      <c r="C180" s="2">
        <v>2</v>
      </c>
      <c r="D180" s="1" t="s">
        <v>752</v>
      </c>
      <c r="E180" s="2">
        <v>87</v>
      </c>
      <c r="F180" s="1" t="s">
        <v>29</v>
      </c>
      <c r="G180" s="1" t="s">
        <v>999</v>
      </c>
      <c r="H180" s="1" t="s">
        <v>999</v>
      </c>
      <c r="I180" s="2" t="s">
        <v>29</v>
      </c>
      <c r="J180" s="3">
        <v>52.99</v>
      </c>
      <c r="K180" s="3">
        <v>40</v>
      </c>
      <c r="L180" s="3">
        <v>2119.6</v>
      </c>
      <c r="M180" s="1" t="s">
        <v>751</v>
      </c>
      <c r="N180" s="1" t="s">
        <v>40</v>
      </c>
      <c r="O180" s="3">
        <v>0</v>
      </c>
      <c r="P180" s="4" t="s">
        <v>3745</v>
      </c>
      <c r="Q180" s="1" t="b">
        <v>0</v>
      </c>
      <c r="R180" s="2">
        <v>40</v>
      </c>
      <c r="S180" s="3">
        <v>2119.6</v>
      </c>
      <c r="T180" s="2" t="s">
        <v>29</v>
      </c>
      <c r="U180" s="3">
        <v>0</v>
      </c>
      <c r="V180" s="2" t="s">
        <v>29</v>
      </c>
      <c r="W180" s="3">
        <v>0</v>
      </c>
      <c r="X180" s="2" t="s">
        <v>29</v>
      </c>
      <c r="Y180" s="3">
        <v>0</v>
      </c>
      <c r="Z180" s="1" t="s">
        <v>29</v>
      </c>
      <c r="AA180" s="1" t="b">
        <v>0</v>
      </c>
    </row>
    <row r="181" spans="1:27" x14ac:dyDescent="0.25">
      <c r="A181" s="1" t="b">
        <v>0</v>
      </c>
      <c r="B181" s="1" t="s">
        <v>3760</v>
      </c>
      <c r="C181" s="2">
        <v>2</v>
      </c>
      <c r="D181" s="1" t="s">
        <v>752</v>
      </c>
      <c r="E181" s="2">
        <v>88</v>
      </c>
      <c r="F181" s="1" t="s">
        <v>29</v>
      </c>
      <c r="G181" s="1" t="s">
        <v>1001</v>
      </c>
      <c r="H181" s="1" t="s">
        <v>1001</v>
      </c>
      <c r="I181" s="2" t="s">
        <v>29</v>
      </c>
      <c r="J181" s="3">
        <v>64.28</v>
      </c>
      <c r="K181" s="3">
        <v>40</v>
      </c>
      <c r="L181" s="3">
        <v>2571.1999999999998</v>
      </c>
      <c r="M181" s="1" t="s">
        <v>751</v>
      </c>
      <c r="N181" s="1" t="s">
        <v>40</v>
      </c>
      <c r="O181" s="3">
        <v>0</v>
      </c>
      <c r="P181" s="4" t="s">
        <v>3745</v>
      </c>
      <c r="Q181" s="1" t="b">
        <v>0</v>
      </c>
      <c r="R181" s="2">
        <v>40</v>
      </c>
      <c r="S181" s="3">
        <v>2571.1999999999998</v>
      </c>
      <c r="T181" s="2" t="s">
        <v>29</v>
      </c>
      <c r="U181" s="3">
        <v>0</v>
      </c>
      <c r="V181" s="2" t="s">
        <v>29</v>
      </c>
      <c r="W181" s="3">
        <v>0</v>
      </c>
      <c r="X181" s="2" t="s">
        <v>29</v>
      </c>
      <c r="Y181" s="3">
        <v>0</v>
      </c>
      <c r="Z181" s="1" t="s">
        <v>29</v>
      </c>
      <c r="AA181" s="1" t="b">
        <v>0</v>
      </c>
    </row>
    <row r="182" spans="1:27" x14ac:dyDescent="0.25">
      <c r="A182" s="1" t="b">
        <v>0</v>
      </c>
      <c r="B182" s="1" t="s">
        <v>3761</v>
      </c>
      <c r="C182" s="2">
        <v>2</v>
      </c>
      <c r="D182" s="1" t="s">
        <v>752</v>
      </c>
      <c r="E182" s="2">
        <v>89</v>
      </c>
      <c r="F182" s="1" t="s">
        <v>29</v>
      </c>
      <c r="G182" s="1" t="s">
        <v>1003</v>
      </c>
      <c r="H182" s="1" t="s">
        <v>1003</v>
      </c>
      <c r="I182" s="2" t="s">
        <v>29</v>
      </c>
      <c r="J182" s="3">
        <v>40.44</v>
      </c>
      <c r="K182" s="3">
        <v>40</v>
      </c>
      <c r="L182" s="3">
        <v>1617.6</v>
      </c>
      <c r="M182" s="1" t="s">
        <v>751</v>
      </c>
      <c r="N182" s="1" t="s">
        <v>40</v>
      </c>
      <c r="O182" s="3">
        <v>0</v>
      </c>
      <c r="P182" s="4" t="s">
        <v>3745</v>
      </c>
      <c r="Q182" s="1" t="b">
        <v>0</v>
      </c>
      <c r="R182" s="2">
        <v>40</v>
      </c>
      <c r="S182" s="3">
        <v>1617.6</v>
      </c>
      <c r="T182" s="2" t="s">
        <v>29</v>
      </c>
      <c r="U182" s="3">
        <v>0</v>
      </c>
      <c r="V182" s="2" t="s">
        <v>29</v>
      </c>
      <c r="W182" s="3">
        <v>0</v>
      </c>
      <c r="X182" s="2" t="s">
        <v>29</v>
      </c>
      <c r="Y182" s="3">
        <v>0</v>
      </c>
      <c r="Z182" s="1" t="s">
        <v>29</v>
      </c>
      <c r="AA182" s="1" t="b">
        <v>0</v>
      </c>
    </row>
    <row r="183" spans="1:27" x14ac:dyDescent="0.25">
      <c r="A183" s="1" t="b">
        <v>0</v>
      </c>
      <c r="B183" s="1" t="s">
        <v>3762</v>
      </c>
      <c r="C183" s="2">
        <v>2</v>
      </c>
      <c r="D183" s="1" t="s">
        <v>752</v>
      </c>
      <c r="E183" s="2">
        <v>90</v>
      </c>
      <c r="F183" s="1" t="s">
        <v>29</v>
      </c>
      <c r="G183" s="1" t="s">
        <v>1005</v>
      </c>
      <c r="H183" s="1" t="s">
        <v>1005</v>
      </c>
      <c r="I183" s="2" t="s">
        <v>29</v>
      </c>
      <c r="J183" s="3">
        <v>45.37</v>
      </c>
      <c r="K183" s="3">
        <v>40</v>
      </c>
      <c r="L183" s="3">
        <v>1814.8</v>
      </c>
      <c r="M183" s="1" t="s">
        <v>751</v>
      </c>
      <c r="N183" s="1" t="s">
        <v>40</v>
      </c>
      <c r="O183" s="3">
        <v>0</v>
      </c>
      <c r="P183" s="4" t="s">
        <v>3745</v>
      </c>
      <c r="Q183" s="1" t="b">
        <v>0</v>
      </c>
      <c r="R183" s="2">
        <v>40</v>
      </c>
      <c r="S183" s="3">
        <v>1814.8</v>
      </c>
      <c r="T183" s="2" t="s">
        <v>29</v>
      </c>
      <c r="U183" s="3">
        <v>0</v>
      </c>
      <c r="V183" s="2" t="s">
        <v>29</v>
      </c>
      <c r="W183" s="3">
        <v>0</v>
      </c>
      <c r="X183" s="2" t="s">
        <v>29</v>
      </c>
      <c r="Y183" s="3">
        <v>0</v>
      </c>
      <c r="Z183" s="1" t="s">
        <v>29</v>
      </c>
      <c r="AA183" s="1" t="b">
        <v>0</v>
      </c>
    </row>
    <row r="184" spans="1:27" x14ac:dyDescent="0.25">
      <c r="A184" s="1" t="b">
        <v>0</v>
      </c>
      <c r="B184" s="1" t="s">
        <v>3763</v>
      </c>
      <c r="C184" s="2">
        <v>2</v>
      </c>
      <c r="D184" s="1" t="s">
        <v>752</v>
      </c>
      <c r="E184" s="2">
        <v>114</v>
      </c>
      <c r="F184" s="1" t="s">
        <v>29</v>
      </c>
      <c r="G184" s="1" t="s">
        <v>1007</v>
      </c>
      <c r="H184" s="1" t="s">
        <v>1007</v>
      </c>
      <c r="I184" s="2" t="s">
        <v>29</v>
      </c>
      <c r="J184" s="3">
        <v>690.59</v>
      </c>
      <c r="K184" s="3">
        <v>40</v>
      </c>
      <c r="L184" s="3">
        <v>27623.599999999999</v>
      </c>
      <c r="M184" s="1" t="s">
        <v>751</v>
      </c>
      <c r="N184" s="1" t="s">
        <v>40</v>
      </c>
      <c r="O184" s="3">
        <v>0</v>
      </c>
      <c r="P184" s="4" t="s">
        <v>3745</v>
      </c>
      <c r="Q184" s="1" t="b">
        <v>0</v>
      </c>
      <c r="R184" s="2">
        <v>40</v>
      </c>
      <c r="S184" s="3">
        <v>27623.599999999999</v>
      </c>
      <c r="T184" s="2" t="s">
        <v>29</v>
      </c>
      <c r="U184" s="3">
        <v>0</v>
      </c>
      <c r="V184" s="2" t="s">
        <v>29</v>
      </c>
      <c r="W184" s="3">
        <v>0</v>
      </c>
      <c r="X184" s="2" t="s">
        <v>29</v>
      </c>
      <c r="Y184" s="3">
        <v>0</v>
      </c>
      <c r="Z184" s="1" t="s">
        <v>29</v>
      </c>
      <c r="AA184" s="1" t="b">
        <v>0</v>
      </c>
    </row>
    <row r="185" spans="1:27" x14ac:dyDescent="0.25">
      <c r="A185" s="1"/>
      <c r="B185" s="1"/>
      <c r="C185" s="2"/>
      <c r="D185" s="1"/>
      <c r="E185" s="2"/>
      <c r="F185" s="1"/>
      <c r="G185" s="1"/>
      <c r="H185" s="1"/>
      <c r="I185" s="2"/>
      <c r="J185" s="3"/>
      <c r="K185" s="3"/>
      <c r="L185" s="6">
        <f>SUBTOTAL(9,L166:L184)</f>
        <v>223633.40000000002</v>
      </c>
      <c r="M185" s="1"/>
      <c r="N185" s="1"/>
      <c r="O185" s="3"/>
      <c r="P185" s="4"/>
      <c r="Q185" s="1"/>
      <c r="R185" s="2"/>
      <c r="S185" s="3"/>
      <c r="T185" s="2"/>
      <c r="U185" s="3"/>
      <c r="V185" s="2"/>
      <c r="W185" s="3"/>
      <c r="X185" s="2"/>
      <c r="Y185" s="3"/>
      <c r="Z185" s="1"/>
      <c r="AA185" s="1"/>
    </row>
    <row r="186" spans="1:27" x14ac:dyDescent="0.25">
      <c r="A186" s="1"/>
      <c r="B186" s="1"/>
      <c r="C186" s="2"/>
      <c r="D186" s="1"/>
      <c r="E186" s="2"/>
      <c r="F186" s="1"/>
      <c r="G186" s="1"/>
      <c r="H186" s="1"/>
      <c r="I186" s="2"/>
      <c r="J186" s="3"/>
      <c r="K186" s="3"/>
      <c r="L186" s="6">
        <f>SUBTOTAL(9,L166:L184)</f>
        <v>223633.40000000002</v>
      </c>
      <c r="M186" s="1"/>
      <c r="N186" s="1"/>
      <c r="O186" s="3"/>
      <c r="P186" s="4"/>
      <c r="Q186" s="1"/>
      <c r="R186" s="2"/>
      <c r="S186" s="3"/>
      <c r="T186" s="2"/>
      <c r="U186" s="3"/>
      <c r="V186" s="2"/>
      <c r="W186" s="3"/>
      <c r="X186" s="2"/>
      <c r="Y186" s="3"/>
      <c r="Z186" s="1"/>
      <c r="AA186" s="1"/>
    </row>
    <row r="187" spans="1:27" x14ac:dyDescent="0.25">
      <c r="A187" s="5" t="s">
        <v>3764</v>
      </c>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1:27" x14ac:dyDescent="0.25">
      <c r="A188" s="5" t="s">
        <v>3765</v>
      </c>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1:27" x14ac:dyDescent="0.25">
      <c r="A189" s="1" t="b">
        <v>0</v>
      </c>
      <c r="B189" s="1" t="s">
        <v>3766</v>
      </c>
      <c r="C189" s="2">
        <v>1</v>
      </c>
      <c r="D189" s="1" t="s">
        <v>776</v>
      </c>
      <c r="E189" s="2">
        <v>5</v>
      </c>
      <c r="F189" s="1" t="s">
        <v>29</v>
      </c>
      <c r="G189" s="1" t="s">
        <v>1045</v>
      </c>
      <c r="H189" s="1" t="s">
        <v>1045</v>
      </c>
      <c r="I189" s="2" t="s">
        <v>29</v>
      </c>
      <c r="J189" s="3">
        <v>4000</v>
      </c>
      <c r="K189" s="3">
        <v>30</v>
      </c>
      <c r="L189" s="3">
        <v>120000</v>
      </c>
      <c r="M189" s="1" t="s">
        <v>751</v>
      </c>
      <c r="N189" s="1" t="s">
        <v>40</v>
      </c>
      <c r="O189" s="3">
        <v>0</v>
      </c>
      <c r="P189" s="4" t="s">
        <v>3767</v>
      </c>
      <c r="Q189" s="1" t="b">
        <v>0</v>
      </c>
      <c r="R189" s="2">
        <v>30</v>
      </c>
      <c r="S189" s="3">
        <v>120000</v>
      </c>
      <c r="T189" s="2" t="s">
        <v>29</v>
      </c>
      <c r="U189" s="3">
        <v>0</v>
      </c>
      <c r="V189" s="2" t="s">
        <v>29</v>
      </c>
      <c r="W189" s="3">
        <v>0</v>
      </c>
      <c r="X189" s="2" t="s">
        <v>29</v>
      </c>
      <c r="Y189" s="3">
        <v>0</v>
      </c>
      <c r="Z189" s="1" t="s">
        <v>29</v>
      </c>
      <c r="AA189" s="1" t="b">
        <v>0</v>
      </c>
    </row>
    <row r="190" spans="1:27" x14ac:dyDescent="0.25">
      <c r="A190" s="1" t="b">
        <v>0</v>
      </c>
      <c r="B190" s="1" t="s">
        <v>3768</v>
      </c>
      <c r="C190" s="2">
        <v>1</v>
      </c>
      <c r="D190" s="1" t="s">
        <v>776</v>
      </c>
      <c r="E190" s="2">
        <v>6</v>
      </c>
      <c r="F190" s="1" t="s">
        <v>29</v>
      </c>
      <c r="G190" s="1" t="s">
        <v>1048</v>
      </c>
      <c r="H190" s="1" t="s">
        <v>1048</v>
      </c>
      <c r="I190" s="2" t="s">
        <v>29</v>
      </c>
      <c r="J190" s="3">
        <v>900</v>
      </c>
      <c r="K190" s="3">
        <v>50</v>
      </c>
      <c r="L190" s="3">
        <v>45000</v>
      </c>
      <c r="M190" s="1" t="s">
        <v>751</v>
      </c>
      <c r="N190" s="1" t="s">
        <v>40</v>
      </c>
      <c r="O190" s="3">
        <v>0</v>
      </c>
      <c r="P190" s="4" t="s">
        <v>3767</v>
      </c>
      <c r="Q190" s="1" t="b">
        <v>0</v>
      </c>
      <c r="R190" s="2">
        <v>50</v>
      </c>
      <c r="S190" s="3">
        <v>45000</v>
      </c>
      <c r="T190" s="2" t="s">
        <v>29</v>
      </c>
      <c r="U190" s="3">
        <v>0</v>
      </c>
      <c r="V190" s="2" t="s">
        <v>29</v>
      </c>
      <c r="W190" s="3">
        <v>0</v>
      </c>
      <c r="X190" s="2" t="s">
        <v>29</v>
      </c>
      <c r="Y190" s="3">
        <v>0</v>
      </c>
      <c r="Z190" s="1" t="s">
        <v>29</v>
      </c>
      <c r="AA190" s="1" t="b">
        <v>0</v>
      </c>
    </row>
    <row r="191" spans="1:27" x14ac:dyDescent="0.25">
      <c r="A191" s="1" t="b">
        <v>0</v>
      </c>
      <c r="B191" s="1" t="s">
        <v>3769</v>
      </c>
      <c r="C191" s="2">
        <v>1</v>
      </c>
      <c r="D191" s="1" t="s">
        <v>776</v>
      </c>
      <c r="E191" s="2">
        <v>302</v>
      </c>
      <c r="F191" s="1" t="s">
        <v>29</v>
      </c>
      <c r="G191" s="1" t="s">
        <v>1050</v>
      </c>
      <c r="H191" s="1" t="s">
        <v>1050</v>
      </c>
      <c r="I191" s="2" t="s">
        <v>29</v>
      </c>
      <c r="J191" s="3">
        <v>5000</v>
      </c>
      <c r="K191" s="3">
        <v>5</v>
      </c>
      <c r="L191" s="3">
        <v>25000</v>
      </c>
      <c r="M191" s="1" t="s">
        <v>1051</v>
      </c>
      <c r="N191" s="1" t="s">
        <v>40</v>
      </c>
      <c r="O191" s="3">
        <v>0</v>
      </c>
      <c r="P191" s="4" t="s">
        <v>3767</v>
      </c>
      <c r="Q191" s="1" t="b">
        <v>0</v>
      </c>
      <c r="R191" s="2">
        <v>5</v>
      </c>
      <c r="S191" s="3">
        <v>25000</v>
      </c>
      <c r="T191" s="2" t="s">
        <v>29</v>
      </c>
      <c r="U191" s="3">
        <v>0</v>
      </c>
      <c r="V191" s="2" t="s">
        <v>29</v>
      </c>
      <c r="W191" s="3">
        <v>0</v>
      </c>
      <c r="X191" s="2" t="s">
        <v>29</v>
      </c>
      <c r="Y191" s="3">
        <v>0</v>
      </c>
      <c r="Z191" s="1" t="s">
        <v>29</v>
      </c>
      <c r="AA191" s="1" t="b">
        <v>0</v>
      </c>
    </row>
    <row r="192" spans="1:27" x14ac:dyDescent="0.25">
      <c r="A192" s="1" t="b">
        <v>0</v>
      </c>
      <c r="B192" s="1" t="s">
        <v>3770</v>
      </c>
      <c r="C192" s="2">
        <v>1</v>
      </c>
      <c r="D192" s="1" t="s">
        <v>776</v>
      </c>
      <c r="E192" s="2">
        <v>303</v>
      </c>
      <c r="F192" s="1" t="s">
        <v>29</v>
      </c>
      <c r="G192" s="1" t="s">
        <v>1053</v>
      </c>
      <c r="H192" s="1" t="s">
        <v>1053</v>
      </c>
      <c r="I192" s="2" t="s">
        <v>29</v>
      </c>
      <c r="J192" s="3">
        <v>1200</v>
      </c>
      <c r="K192" s="3">
        <v>10</v>
      </c>
      <c r="L192" s="3">
        <v>12000</v>
      </c>
      <c r="M192" s="1" t="s">
        <v>751</v>
      </c>
      <c r="N192" s="1" t="s">
        <v>40</v>
      </c>
      <c r="O192" s="3">
        <v>0</v>
      </c>
      <c r="P192" s="4" t="s">
        <v>3767</v>
      </c>
      <c r="Q192" s="1" t="b">
        <v>0</v>
      </c>
      <c r="R192" s="2">
        <v>10</v>
      </c>
      <c r="S192" s="3">
        <v>12000</v>
      </c>
      <c r="T192" s="2" t="s">
        <v>29</v>
      </c>
      <c r="U192" s="3">
        <v>0</v>
      </c>
      <c r="V192" s="2" t="s">
        <v>29</v>
      </c>
      <c r="W192" s="3">
        <v>0</v>
      </c>
      <c r="X192" s="2" t="s">
        <v>29</v>
      </c>
      <c r="Y192" s="3">
        <v>0</v>
      </c>
      <c r="Z192" s="1" t="s">
        <v>29</v>
      </c>
      <c r="AA192" s="1" t="b">
        <v>0</v>
      </c>
    </row>
    <row r="193" spans="1:27" x14ac:dyDescent="0.25">
      <c r="A193" s="1"/>
      <c r="B193" s="1"/>
      <c r="C193" s="2"/>
      <c r="D193" s="1"/>
      <c r="E193" s="2"/>
      <c r="F193" s="1"/>
      <c r="G193" s="1"/>
      <c r="H193" s="1"/>
      <c r="I193" s="2"/>
      <c r="J193" s="3"/>
      <c r="K193" s="3"/>
      <c r="L193" s="6">
        <f>SUBTOTAL(9,L189:L192)</f>
        <v>202000</v>
      </c>
      <c r="M193" s="1"/>
      <c r="N193" s="1"/>
      <c r="O193" s="3"/>
      <c r="P193" s="4"/>
      <c r="Q193" s="1"/>
      <c r="R193" s="2"/>
      <c r="S193" s="3"/>
      <c r="T193" s="2"/>
      <c r="U193" s="3"/>
      <c r="V193" s="2"/>
      <c r="W193" s="3"/>
      <c r="X193" s="2"/>
      <c r="Y193" s="3"/>
      <c r="Z193" s="1"/>
      <c r="AA193" s="1"/>
    </row>
    <row r="194" spans="1:27" x14ac:dyDescent="0.25">
      <c r="A194" s="5" t="s">
        <v>3771</v>
      </c>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1:27" x14ac:dyDescent="0.25">
      <c r="A195" s="1" t="b">
        <v>0</v>
      </c>
      <c r="B195" s="1" t="s">
        <v>3772</v>
      </c>
      <c r="C195" s="2">
        <v>1</v>
      </c>
      <c r="D195" s="1" t="s">
        <v>65</v>
      </c>
      <c r="E195" s="2">
        <v>224</v>
      </c>
      <c r="F195" s="1" t="s">
        <v>29</v>
      </c>
      <c r="G195" s="1" t="s">
        <v>1029</v>
      </c>
      <c r="H195" s="1" t="s">
        <v>1029</v>
      </c>
      <c r="I195" s="2" t="s">
        <v>29</v>
      </c>
      <c r="J195" s="3">
        <v>6000</v>
      </c>
      <c r="K195" s="3">
        <v>6</v>
      </c>
      <c r="L195" s="3">
        <v>36000</v>
      </c>
      <c r="M195" s="1" t="s">
        <v>751</v>
      </c>
      <c r="N195" s="1" t="s">
        <v>40</v>
      </c>
      <c r="O195" s="3">
        <v>0</v>
      </c>
      <c r="P195" s="4" t="s">
        <v>3773</v>
      </c>
      <c r="Q195" s="1" t="b">
        <v>0</v>
      </c>
      <c r="R195" s="2">
        <v>6</v>
      </c>
      <c r="S195" s="3">
        <v>36000</v>
      </c>
      <c r="T195" s="2" t="s">
        <v>29</v>
      </c>
      <c r="U195" s="3">
        <v>0</v>
      </c>
      <c r="V195" s="2" t="s">
        <v>29</v>
      </c>
      <c r="W195" s="3">
        <v>0</v>
      </c>
      <c r="X195" s="2" t="s">
        <v>29</v>
      </c>
      <c r="Y195" s="3">
        <v>0</v>
      </c>
      <c r="Z195" s="1" t="s">
        <v>29</v>
      </c>
      <c r="AA195" s="1" t="b">
        <v>0</v>
      </c>
    </row>
    <row r="196" spans="1:27" x14ac:dyDescent="0.25">
      <c r="A196" s="1" t="b">
        <v>0</v>
      </c>
      <c r="B196" s="1" t="s">
        <v>3774</v>
      </c>
      <c r="C196" s="2">
        <v>1</v>
      </c>
      <c r="D196" s="1" t="s">
        <v>65</v>
      </c>
      <c r="E196" s="2">
        <v>225</v>
      </c>
      <c r="F196" s="1" t="s">
        <v>29</v>
      </c>
      <c r="G196" s="1" t="s">
        <v>1033</v>
      </c>
      <c r="H196" s="1" t="s">
        <v>1033</v>
      </c>
      <c r="I196" s="2" t="s">
        <v>29</v>
      </c>
      <c r="J196" s="3">
        <v>2500</v>
      </c>
      <c r="K196" s="3">
        <v>6</v>
      </c>
      <c r="L196" s="3">
        <v>15000</v>
      </c>
      <c r="M196" s="1" t="s">
        <v>751</v>
      </c>
      <c r="N196" s="1" t="s">
        <v>40</v>
      </c>
      <c r="O196" s="3">
        <v>0</v>
      </c>
      <c r="P196" s="4" t="s">
        <v>3773</v>
      </c>
      <c r="Q196" s="1" t="b">
        <v>0</v>
      </c>
      <c r="R196" s="2">
        <v>6</v>
      </c>
      <c r="S196" s="3">
        <v>15000</v>
      </c>
      <c r="T196" s="2" t="s">
        <v>29</v>
      </c>
      <c r="U196" s="3">
        <v>0</v>
      </c>
      <c r="V196" s="2" t="s">
        <v>29</v>
      </c>
      <c r="W196" s="3">
        <v>0</v>
      </c>
      <c r="X196" s="2" t="s">
        <v>29</v>
      </c>
      <c r="Y196" s="3">
        <v>0</v>
      </c>
      <c r="Z196" s="1" t="s">
        <v>29</v>
      </c>
      <c r="AA196" s="1" t="b">
        <v>0</v>
      </c>
    </row>
    <row r="197" spans="1:27" x14ac:dyDescent="0.25">
      <c r="A197" s="1" t="b">
        <v>0</v>
      </c>
      <c r="B197" s="1" t="s">
        <v>3775</v>
      </c>
      <c r="C197" s="2">
        <v>1</v>
      </c>
      <c r="D197" s="1" t="s">
        <v>65</v>
      </c>
      <c r="E197" s="2">
        <v>226</v>
      </c>
      <c r="F197" s="1" t="s">
        <v>29</v>
      </c>
      <c r="G197" s="1" t="s">
        <v>1041</v>
      </c>
      <c r="H197" s="1" t="s">
        <v>1041</v>
      </c>
      <c r="I197" s="2" t="s">
        <v>29</v>
      </c>
      <c r="J197" s="3">
        <v>3000</v>
      </c>
      <c r="K197" s="3">
        <v>6</v>
      </c>
      <c r="L197" s="3">
        <v>18000</v>
      </c>
      <c r="M197" s="1" t="s">
        <v>751</v>
      </c>
      <c r="N197" s="1" t="s">
        <v>40</v>
      </c>
      <c r="O197" s="3">
        <v>0</v>
      </c>
      <c r="P197" s="4" t="s">
        <v>3773</v>
      </c>
      <c r="Q197" s="1" t="b">
        <v>0</v>
      </c>
      <c r="R197" s="2">
        <v>6</v>
      </c>
      <c r="S197" s="3">
        <v>18000</v>
      </c>
      <c r="T197" s="2" t="s">
        <v>29</v>
      </c>
      <c r="U197" s="3">
        <v>0</v>
      </c>
      <c r="V197" s="2" t="s">
        <v>29</v>
      </c>
      <c r="W197" s="3">
        <v>0</v>
      </c>
      <c r="X197" s="2" t="s">
        <v>29</v>
      </c>
      <c r="Y197" s="3">
        <v>0</v>
      </c>
      <c r="Z197" s="1" t="s">
        <v>29</v>
      </c>
      <c r="AA197" s="1" t="b">
        <v>0</v>
      </c>
    </row>
    <row r="198" spans="1:27" x14ac:dyDescent="0.25">
      <c r="A198" s="1" t="b">
        <v>0</v>
      </c>
      <c r="B198" s="1" t="s">
        <v>3776</v>
      </c>
      <c r="C198" s="2">
        <v>1</v>
      </c>
      <c r="D198" s="1" t="s">
        <v>65</v>
      </c>
      <c r="E198" s="2">
        <v>227</v>
      </c>
      <c r="F198" s="1" t="s">
        <v>29</v>
      </c>
      <c r="G198" s="1" t="s">
        <v>1025</v>
      </c>
      <c r="H198" s="1" t="s">
        <v>1025</v>
      </c>
      <c r="I198" s="2" t="s">
        <v>29</v>
      </c>
      <c r="J198" s="3">
        <v>1000</v>
      </c>
      <c r="K198" s="3">
        <v>6</v>
      </c>
      <c r="L198" s="3">
        <v>6000</v>
      </c>
      <c r="M198" s="1" t="s">
        <v>751</v>
      </c>
      <c r="N198" s="1" t="s">
        <v>40</v>
      </c>
      <c r="O198" s="3">
        <v>0</v>
      </c>
      <c r="P198" s="4" t="s">
        <v>3773</v>
      </c>
      <c r="Q198" s="1" t="b">
        <v>0</v>
      </c>
      <c r="R198" s="2">
        <v>6</v>
      </c>
      <c r="S198" s="3">
        <v>6000</v>
      </c>
      <c r="T198" s="2" t="s">
        <v>29</v>
      </c>
      <c r="U198" s="3">
        <v>0</v>
      </c>
      <c r="V198" s="2" t="s">
        <v>29</v>
      </c>
      <c r="W198" s="3">
        <v>0</v>
      </c>
      <c r="X198" s="2" t="s">
        <v>29</v>
      </c>
      <c r="Y198" s="3">
        <v>0</v>
      </c>
      <c r="Z198" s="1" t="s">
        <v>29</v>
      </c>
      <c r="AA198" s="1" t="b">
        <v>0</v>
      </c>
    </row>
    <row r="199" spans="1:27" x14ac:dyDescent="0.25">
      <c r="A199" s="1" t="b">
        <v>0</v>
      </c>
      <c r="B199" s="1" t="s">
        <v>3777</v>
      </c>
      <c r="C199" s="2">
        <v>1</v>
      </c>
      <c r="D199" s="1" t="s">
        <v>65</v>
      </c>
      <c r="E199" s="2">
        <v>228</v>
      </c>
      <c r="F199" s="1" t="s">
        <v>29</v>
      </c>
      <c r="G199" s="1" t="s">
        <v>1037</v>
      </c>
      <c r="H199" s="1" t="s">
        <v>1037</v>
      </c>
      <c r="I199" s="2" t="s">
        <v>29</v>
      </c>
      <c r="J199" s="3">
        <v>11000</v>
      </c>
      <c r="K199" s="3">
        <v>6</v>
      </c>
      <c r="L199" s="3">
        <v>66000</v>
      </c>
      <c r="M199" s="1" t="s">
        <v>751</v>
      </c>
      <c r="N199" s="1" t="s">
        <v>40</v>
      </c>
      <c r="O199" s="3">
        <v>0</v>
      </c>
      <c r="P199" s="4" t="s">
        <v>3773</v>
      </c>
      <c r="Q199" s="1" t="b">
        <v>0</v>
      </c>
      <c r="R199" s="2">
        <v>6</v>
      </c>
      <c r="S199" s="3">
        <v>66000</v>
      </c>
      <c r="T199" s="2" t="s">
        <v>29</v>
      </c>
      <c r="U199" s="3">
        <v>0</v>
      </c>
      <c r="V199" s="2" t="s">
        <v>29</v>
      </c>
      <c r="W199" s="3">
        <v>0</v>
      </c>
      <c r="X199" s="2" t="s">
        <v>29</v>
      </c>
      <c r="Y199" s="3">
        <v>0</v>
      </c>
      <c r="Z199" s="1" t="s">
        <v>29</v>
      </c>
      <c r="AA199" s="1" t="b">
        <v>0</v>
      </c>
    </row>
    <row r="200" spans="1:27" x14ac:dyDescent="0.25">
      <c r="A200" s="1" t="b">
        <v>0</v>
      </c>
      <c r="B200" s="1" t="s">
        <v>3778</v>
      </c>
      <c r="C200" s="2">
        <v>1</v>
      </c>
      <c r="D200" s="1" t="s">
        <v>65</v>
      </c>
      <c r="E200" s="2">
        <v>230</v>
      </c>
      <c r="F200" s="1" t="s">
        <v>29</v>
      </c>
      <c r="G200" s="1" t="s">
        <v>1021</v>
      </c>
      <c r="H200" s="1" t="s">
        <v>1021</v>
      </c>
      <c r="I200" s="2" t="s">
        <v>29</v>
      </c>
      <c r="J200" s="3">
        <v>5000</v>
      </c>
      <c r="K200" s="3">
        <v>6</v>
      </c>
      <c r="L200" s="3">
        <v>30000</v>
      </c>
      <c r="M200" s="1" t="s">
        <v>751</v>
      </c>
      <c r="N200" s="1" t="s">
        <v>40</v>
      </c>
      <c r="O200" s="3">
        <v>0</v>
      </c>
      <c r="P200" s="4" t="s">
        <v>3773</v>
      </c>
      <c r="Q200" s="1" t="b">
        <v>0</v>
      </c>
      <c r="R200" s="2">
        <v>6</v>
      </c>
      <c r="S200" s="3">
        <v>30000</v>
      </c>
      <c r="T200" s="2" t="s">
        <v>29</v>
      </c>
      <c r="U200" s="3">
        <v>0</v>
      </c>
      <c r="V200" s="2" t="s">
        <v>29</v>
      </c>
      <c r="W200" s="3">
        <v>0</v>
      </c>
      <c r="X200" s="2" t="s">
        <v>29</v>
      </c>
      <c r="Y200" s="3">
        <v>0</v>
      </c>
      <c r="Z200" s="1" t="s">
        <v>29</v>
      </c>
      <c r="AA200" s="1" t="b">
        <v>0</v>
      </c>
    </row>
    <row r="201" spans="1:27" x14ac:dyDescent="0.25">
      <c r="A201" s="1"/>
      <c r="B201" s="1"/>
      <c r="C201" s="2"/>
      <c r="D201" s="1"/>
      <c r="E201" s="2"/>
      <c r="F201" s="1"/>
      <c r="G201" s="1"/>
      <c r="H201" s="1"/>
      <c r="I201" s="2"/>
      <c r="J201" s="3"/>
      <c r="K201" s="3"/>
      <c r="L201" s="6">
        <f>SUBTOTAL(9,L195:L200)</f>
        <v>171000</v>
      </c>
      <c r="M201" s="1"/>
      <c r="N201" s="1"/>
      <c r="O201" s="3"/>
      <c r="P201" s="4"/>
      <c r="Q201" s="1"/>
      <c r="R201" s="2"/>
      <c r="S201" s="3"/>
      <c r="T201" s="2"/>
      <c r="U201" s="3"/>
      <c r="V201" s="2"/>
      <c r="W201" s="3"/>
      <c r="X201" s="2"/>
      <c r="Y201" s="3"/>
      <c r="Z201" s="1"/>
      <c r="AA201" s="1"/>
    </row>
    <row r="202" spans="1:27" x14ac:dyDescent="0.25">
      <c r="A202" s="1"/>
      <c r="B202" s="1"/>
      <c r="C202" s="2"/>
      <c r="D202" s="1"/>
      <c r="E202" s="2"/>
      <c r="F202" s="1"/>
      <c r="G202" s="1"/>
      <c r="H202" s="1"/>
      <c r="I202" s="2"/>
      <c r="J202" s="3"/>
      <c r="K202" s="3"/>
      <c r="L202" s="6">
        <f>SUBTOTAL(9,L189:L192,L195:L200)</f>
        <v>373000</v>
      </c>
      <c r="M202" s="1"/>
      <c r="N202" s="1"/>
      <c r="O202" s="3"/>
      <c r="P202" s="4"/>
      <c r="Q202" s="1"/>
      <c r="R202" s="2"/>
      <c r="S202" s="3"/>
      <c r="T202" s="2"/>
      <c r="U202" s="3"/>
      <c r="V202" s="2"/>
      <c r="W202" s="3"/>
      <c r="X202" s="2"/>
      <c r="Y202" s="3"/>
      <c r="Z202" s="1"/>
      <c r="AA202" s="1"/>
    </row>
    <row r="203" spans="1:27" x14ac:dyDescent="0.25">
      <c r="A203" s="5" t="s">
        <v>1062</v>
      </c>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1:27" x14ac:dyDescent="0.25">
      <c r="A204" s="5" t="s">
        <v>3779</v>
      </c>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1:27" x14ac:dyDescent="0.25">
      <c r="A205" s="1" t="b">
        <v>0</v>
      </c>
      <c r="B205" s="1" t="s">
        <v>3780</v>
      </c>
      <c r="C205" s="2">
        <v>1</v>
      </c>
      <c r="D205" s="1" t="s">
        <v>27</v>
      </c>
      <c r="E205" s="2">
        <v>295</v>
      </c>
      <c r="F205" s="1" t="s">
        <v>29</v>
      </c>
      <c r="G205" s="1" t="s">
        <v>1069</v>
      </c>
      <c r="H205" s="1" t="s">
        <v>1069</v>
      </c>
      <c r="I205" s="2" t="s">
        <v>29</v>
      </c>
      <c r="J205" s="3">
        <v>105</v>
      </c>
      <c r="K205" s="3">
        <v>400</v>
      </c>
      <c r="L205" s="3">
        <v>42000</v>
      </c>
      <c r="M205" s="1" t="s">
        <v>751</v>
      </c>
      <c r="N205" s="1" t="s">
        <v>40</v>
      </c>
      <c r="O205" s="3">
        <v>0</v>
      </c>
      <c r="P205" s="4" t="s">
        <v>3781</v>
      </c>
      <c r="Q205" s="1" t="b">
        <v>0</v>
      </c>
      <c r="R205" s="2">
        <v>400</v>
      </c>
      <c r="S205" s="3">
        <v>42000</v>
      </c>
      <c r="T205" s="2" t="s">
        <v>29</v>
      </c>
      <c r="U205" s="3">
        <v>0</v>
      </c>
      <c r="V205" s="2" t="s">
        <v>29</v>
      </c>
      <c r="W205" s="3">
        <v>0</v>
      </c>
      <c r="X205" s="2" t="s">
        <v>29</v>
      </c>
      <c r="Y205" s="3">
        <v>0</v>
      </c>
      <c r="Z205" s="1" t="s">
        <v>29</v>
      </c>
      <c r="AA205" s="1" t="b">
        <v>0</v>
      </c>
    </row>
    <row r="206" spans="1:27" x14ac:dyDescent="0.25">
      <c r="A206" s="1"/>
      <c r="B206" s="1"/>
      <c r="C206" s="2"/>
      <c r="D206" s="1"/>
      <c r="E206" s="2"/>
      <c r="F206" s="1"/>
      <c r="G206" s="1"/>
      <c r="H206" s="1"/>
      <c r="I206" s="2"/>
      <c r="J206" s="3"/>
      <c r="K206" s="3"/>
      <c r="L206" s="6">
        <f>SUBTOTAL(9,L205)</f>
        <v>42000</v>
      </c>
      <c r="M206" s="1"/>
      <c r="N206" s="1"/>
      <c r="O206" s="3"/>
      <c r="P206" s="4"/>
      <c r="Q206" s="1"/>
      <c r="R206" s="2"/>
      <c r="S206" s="3"/>
      <c r="T206" s="2"/>
      <c r="U206" s="3"/>
      <c r="V206" s="2"/>
      <c r="W206" s="3"/>
      <c r="X206" s="2"/>
      <c r="Y206" s="3"/>
      <c r="Z206" s="1"/>
      <c r="AA206" s="1"/>
    </row>
    <row r="207" spans="1:27" x14ac:dyDescent="0.25">
      <c r="A207" s="5" t="s">
        <v>3782</v>
      </c>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1:27" x14ac:dyDescent="0.25">
      <c r="A208" s="1" t="b">
        <v>0</v>
      </c>
      <c r="B208" s="1" t="s">
        <v>3783</v>
      </c>
      <c r="C208" s="2">
        <v>3</v>
      </c>
      <c r="D208" s="1" t="s">
        <v>673</v>
      </c>
      <c r="E208" s="2">
        <v>178</v>
      </c>
      <c r="F208" s="1" t="s">
        <v>29</v>
      </c>
      <c r="G208" s="1" t="s">
        <v>1065</v>
      </c>
      <c r="H208" s="1" t="s">
        <v>1065</v>
      </c>
      <c r="I208" s="2" t="s">
        <v>29</v>
      </c>
      <c r="J208" s="3">
        <v>1500</v>
      </c>
      <c r="K208" s="3">
        <v>4</v>
      </c>
      <c r="L208" s="3">
        <v>6000</v>
      </c>
      <c r="M208" s="1" t="s">
        <v>751</v>
      </c>
      <c r="N208" s="1" t="s">
        <v>40</v>
      </c>
      <c r="O208" s="3">
        <v>0</v>
      </c>
      <c r="P208" s="4" t="s">
        <v>3784</v>
      </c>
      <c r="Q208" s="1" t="b">
        <v>0</v>
      </c>
      <c r="R208" s="2">
        <v>4</v>
      </c>
      <c r="S208" s="3">
        <v>6000</v>
      </c>
      <c r="T208" s="2" t="s">
        <v>29</v>
      </c>
      <c r="U208" s="3">
        <v>0</v>
      </c>
      <c r="V208" s="2" t="s">
        <v>29</v>
      </c>
      <c r="W208" s="3">
        <v>0</v>
      </c>
      <c r="X208" s="2" t="s">
        <v>29</v>
      </c>
      <c r="Y208" s="3">
        <v>0</v>
      </c>
      <c r="Z208" s="1" t="s">
        <v>29</v>
      </c>
      <c r="AA208" s="1" t="b">
        <v>0</v>
      </c>
    </row>
    <row r="209" spans="1:27" x14ac:dyDescent="0.25">
      <c r="A209" s="1"/>
      <c r="B209" s="1"/>
      <c r="C209" s="2"/>
      <c r="D209" s="1"/>
      <c r="E209" s="2"/>
      <c r="F209" s="1"/>
      <c r="G209" s="1"/>
      <c r="H209" s="1"/>
      <c r="I209" s="2"/>
      <c r="J209" s="3"/>
      <c r="K209" s="3"/>
      <c r="L209" s="6">
        <f>SUBTOTAL(9,L208)</f>
        <v>6000</v>
      </c>
      <c r="M209" s="1"/>
      <c r="N209" s="1"/>
      <c r="O209" s="3"/>
      <c r="P209" s="4"/>
      <c r="Q209" s="1"/>
      <c r="R209" s="2"/>
      <c r="S209" s="3"/>
      <c r="T209" s="2"/>
      <c r="U209" s="3"/>
      <c r="V209" s="2"/>
      <c r="W209" s="3"/>
      <c r="X209" s="2"/>
      <c r="Y209" s="3"/>
      <c r="Z209" s="1"/>
      <c r="AA209" s="1"/>
    </row>
    <row r="210" spans="1:27" x14ac:dyDescent="0.25">
      <c r="A210" s="5" t="s">
        <v>3785</v>
      </c>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1:27" x14ac:dyDescent="0.25">
      <c r="A211" s="1" t="b">
        <v>0</v>
      </c>
      <c r="B211" s="1" t="s">
        <v>3786</v>
      </c>
      <c r="C211" s="2">
        <v>1</v>
      </c>
      <c r="D211" s="1" t="s">
        <v>27</v>
      </c>
      <c r="E211" s="2">
        <v>299</v>
      </c>
      <c r="F211" s="1" t="s">
        <v>29</v>
      </c>
      <c r="G211" s="1" t="s">
        <v>1073</v>
      </c>
      <c r="H211" s="1" t="s">
        <v>1073</v>
      </c>
      <c r="I211" s="2" t="s">
        <v>29</v>
      </c>
      <c r="J211" s="3">
        <v>300</v>
      </c>
      <c r="K211" s="3">
        <v>24</v>
      </c>
      <c r="L211" s="3">
        <v>7200</v>
      </c>
      <c r="M211" s="1" t="s">
        <v>751</v>
      </c>
      <c r="N211" s="1" t="s">
        <v>40</v>
      </c>
      <c r="O211" s="3">
        <v>0</v>
      </c>
      <c r="P211" s="4" t="s">
        <v>3787</v>
      </c>
      <c r="Q211" s="1" t="b">
        <v>0</v>
      </c>
      <c r="R211" s="2">
        <v>24</v>
      </c>
      <c r="S211" s="3">
        <v>7200</v>
      </c>
      <c r="T211" s="2" t="s">
        <v>29</v>
      </c>
      <c r="U211" s="3">
        <v>0</v>
      </c>
      <c r="V211" s="2" t="s">
        <v>29</v>
      </c>
      <c r="W211" s="3">
        <v>0</v>
      </c>
      <c r="X211" s="2" t="s">
        <v>29</v>
      </c>
      <c r="Y211" s="3">
        <v>0</v>
      </c>
      <c r="Z211" s="1" t="s">
        <v>29</v>
      </c>
      <c r="AA211" s="1" t="b">
        <v>0</v>
      </c>
    </row>
    <row r="212" spans="1:27" x14ac:dyDescent="0.25">
      <c r="A212" s="1"/>
      <c r="B212" s="1"/>
      <c r="C212" s="2"/>
      <c r="D212" s="1"/>
      <c r="E212" s="2"/>
      <c r="F212" s="1"/>
      <c r="G212" s="1"/>
      <c r="H212" s="1"/>
      <c r="I212" s="2"/>
      <c r="J212" s="3"/>
      <c r="K212" s="3"/>
      <c r="L212" s="6">
        <f>SUBTOTAL(9,L211)</f>
        <v>7200</v>
      </c>
      <c r="M212" s="1"/>
      <c r="N212" s="1"/>
      <c r="O212" s="3"/>
      <c r="P212" s="4"/>
      <c r="Q212" s="1"/>
      <c r="R212" s="2"/>
      <c r="S212" s="3"/>
      <c r="T212" s="2"/>
      <c r="U212" s="3"/>
      <c r="V212" s="2"/>
      <c r="W212" s="3"/>
      <c r="X212" s="2"/>
      <c r="Y212" s="3"/>
      <c r="Z212" s="1"/>
      <c r="AA212" s="1"/>
    </row>
    <row r="213" spans="1:27" x14ac:dyDescent="0.25">
      <c r="A213" s="5" t="s">
        <v>3788</v>
      </c>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1:27" x14ac:dyDescent="0.25">
      <c r="A214" s="1" t="b">
        <v>0</v>
      </c>
      <c r="B214" s="1" t="s">
        <v>3789</v>
      </c>
      <c r="C214" s="2">
        <v>1</v>
      </c>
      <c r="D214" s="1" t="s">
        <v>27</v>
      </c>
      <c r="E214" s="2">
        <v>301</v>
      </c>
      <c r="F214" s="1" t="s">
        <v>29</v>
      </c>
      <c r="G214" s="1" t="s">
        <v>1077</v>
      </c>
      <c r="H214" s="1" t="s">
        <v>1077</v>
      </c>
      <c r="I214" s="2" t="s">
        <v>29</v>
      </c>
      <c r="J214" s="3">
        <v>300</v>
      </c>
      <c r="K214" s="3">
        <v>12</v>
      </c>
      <c r="L214" s="3">
        <v>3600</v>
      </c>
      <c r="M214" s="1" t="s">
        <v>1078</v>
      </c>
      <c r="N214" s="1" t="s">
        <v>40</v>
      </c>
      <c r="O214" s="3">
        <v>0</v>
      </c>
      <c r="P214" s="4" t="s">
        <v>3790</v>
      </c>
      <c r="Q214" s="1" t="b">
        <v>0</v>
      </c>
      <c r="R214" s="2">
        <v>12</v>
      </c>
      <c r="S214" s="3">
        <v>3600</v>
      </c>
      <c r="T214" s="2" t="s">
        <v>29</v>
      </c>
      <c r="U214" s="3">
        <v>0</v>
      </c>
      <c r="V214" s="2" t="s">
        <v>29</v>
      </c>
      <c r="W214" s="3">
        <v>0</v>
      </c>
      <c r="X214" s="2" t="s">
        <v>29</v>
      </c>
      <c r="Y214" s="3">
        <v>0</v>
      </c>
      <c r="Z214" s="1" t="s">
        <v>29</v>
      </c>
      <c r="AA214" s="1" t="b">
        <v>0</v>
      </c>
    </row>
    <row r="215" spans="1:27" x14ac:dyDescent="0.25">
      <c r="A215" s="1"/>
      <c r="B215" s="1"/>
      <c r="C215" s="2"/>
      <c r="D215" s="1"/>
      <c r="E215" s="2"/>
      <c r="F215" s="1"/>
      <c r="G215" s="1"/>
      <c r="H215" s="1"/>
      <c r="I215" s="2"/>
      <c r="J215" s="3"/>
      <c r="K215" s="3"/>
      <c r="L215" s="6">
        <f>SUBTOTAL(9,L214)</f>
        <v>3600</v>
      </c>
      <c r="M215" s="1"/>
      <c r="N215" s="1"/>
      <c r="O215" s="3"/>
      <c r="P215" s="4"/>
      <c r="Q215" s="1"/>
      <c r="R215" s="2"/>
      <c r="S215" s="3"/>
      <c r="T215" s="2"/>
      <c r="U215" s="3"/>
      <c r="V215" s="2"/>
      <c r="W215" s="3"/>
      <c r="X215" s="2"/>
      <c r="Y215" s="3"/>
      <c r="Z215" s="1"/>
      <c r="AA215" s="1"/>
    </row>
    <row r="216" spans="1:27" x14ac:dyDescent="0.25">
      <c r="A216" s="1"/>
      <c r="B216" s="1"/>
      <c r="C216" s="2"/>
      <c r="D216" s="1"/>
      <c r="E216" s="2"/>
      <c r="F216" s="1"/>
      <c r="G216" s="1"/>
      <c r="H216" s="1"/>
      <c r="I216" s="2"/>
      <c r="J216" s="3"/>
      <c r="K216" s="3"/>
      <c r="L216" s="6">
        <f>SUBTOTAL(9,L205,L208,L211,L214)</f>
        <v>58800</v>
      </c>
      <c r="M216" s="1"/>
      <c r="N216" s="1"/>
      <c r="O216" s="3"/>
      <c r="P216" s="4"/>
      <c r="Q216" s="1"/>
      <c r="R216" s="2"/>
      <c r="S216" s="3"/>
      <c r="T216" s="2"/>
      <c r="U216" s="3"/>
      <c r="V216" s="2"/>
      <c r="W216" s="3"/>
      <c r="X216" s="2"/>
      <c r="Y216" s="3"/>
      <c r="Z216" s="1"/>
      <c r="AA216" s="1"/>
    </row>
    <row r="217" spans="1:27" x14ac:dyDescent="0.25">
      <c r="A217" s="5" t="s">
        <v>3791</v>
      </c>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1:27" x14ac:dyDescent="0.25">
      <c r="A218" s="5" t="s">
        <v>3792</v>
      </c>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1:27" x14ac:dyDescent="0.25">
      <c r="A219" s="1" t="b">
        <v>0</v>
      </c>
      <c r="B219" s="1" t="s">
        <v>3793</v>
      </c>
      <c r="C219" s="2">
        <v>1</v>
      </c>
      <c r="D219" s="1" t="s">
        <v>776</v>
      </c>
      <c r="E219" s="2">
        <v>27</v>
      </c>
      <c r="F219" s="1" t="s">
        <v>29</v>
      </c>
      <c r="G219" s="1" t="s">
        <v>1083</v>
      </c>
      <c r="H219" s="1" t="s">
        <v>1084</v>
      </c>
      <c r="I219" s="2" t="s">
        <v>29</v>
      </c>
      <c r="J219" s="3">
        <v>120</v>
      </c>
      <c r="K219" s="3">
        <v>50</v>
      </c>
      <c r="L219" s="3">
        <v>6000</v>
      </c>
      <c r="M219" s="1" t="s">
        <v>751</v>
      </c>
      <c r="N219" s="1" t="s">
        <v>40</v>
      </c>
      <c r="O219" s="3">
        <v>0</v>
      </c>
      <c r="P219" s="4" t="s">
        <v>3794</v>
      </c>
      <c r="Q219" s="1" t="b">
        <v>0</v>
      </c>
      <c r="R219" s="2">
        <v>50</v>
      </c>
      <c r="S219" s="3">
        <v>6000</v>
      </c>
      <c r="T219" s="2" t="s">
        <v>29</v>
      </c>
      <c r="U219" s="3">
        <v>0</v>
      </c>
      <c r="V219" s="2" t="s">
        <v>29</v>
      </c>
      <c r="W219" s="3">
        <v>0</v>
      </c>
      <c r="X219" s="2" t="s">
        <v>29</v>
      </c>
      <c r="Y219" s="3">
        <v>0</v>
      </c>
      <c r="Z219" s="1" t="s">
        <v>29</v>
      </c>
      <c r="AA219" s="1" t="b">
        <v>0</v>
      </c>
    </row>
    <row r="220" spans="1:27" x14ac:dyDescent="0.25">
      <c r="A220" s="1" t="b">
        <v>0</v>
      </c>
      <c r="B220" s="1" t="s">
        <v>3795</v>
      </c>
      <c r="C220" s="2">
        <v>1</v>
      </c>
      <c r="D220" s="1" t="s">
        <v>776</v>
      </c>
      <c r="E220" s="2">
        <v>28</v>
      </c>
      <c r="F220" s="1" t="s">
        <v>29</v>
      </c>
      <c r="G220" s="1" t="s">
        <v>1087</v>
      </c>
      <c r="H220" s="1" t="s">
        <v>1088</v>
      </c>
      <c r="I220" s="2" t="s">
        <v>29</v>
      </c>
      <c r="J220" s="3">
        <v>4600</v>
      </c>
      <c r="K220" s="3">
        <v>16</v>
      </c>
      <c r="L220" s="3">
        <v>73600</v>
      </c>
      <c r="M220" s="1" t="s">
        <v>751</v>
      </c>
      <c r="N220" s="1" t="s">
        <v>40</v>
      </c>
      <c r="O220" s="3">
        <v>0</v>
      </c>
      <c r="P220" s="4" t="s">
        <v>3794</v>
      </c>
      <c r="Q220" s="1" t="b">
        <v>0</v>
      </c>
      <c r="R220" s="2">
        <v>16</v>
      </c>
      <c r="S220" s="3">
        <v>73600</v>
      </c>
      <c r="T220" s="2" t="s">
        <v>29</v>
      </c>
      <c r="U220" s="3">
        <v>0</v>
      </c>
      <c r="V220" s="2" t="s">
        <v>29</v>
      </c>
      <c r="W220" s="3">
        <v>0</v>
      </c>
      <c r="X220" s="2" t="s">
        <v>29</v>
      </c>
      <c r="Y220" s="3">
        <v>0</v>
      </c>
      <c r="Z220" s="1" t="s">
        <v>29</v>
      </c>
      <c r="AA220" s="1" t="b">
        <v>0</v>
      </c>
    </row>
    <row r="221" spans="1:27" x14ac:dyDescent="0.25">
      <c r="A221" s="1" t="b">
        <v>0</v>
      </c>
      <c r="B221" s="1" t="s">
        <v>3796</v>
      </c>
      <c r="C221" s="2">
        <v>1</v>
      </c>
      <c r="D221" s="1" t="s">
        <v>65</v>
      </c>
      <c r="E221" s="2">
        <v>29</v>
      </c>
      <c r="F221" s="1" t="s">
        <v>29</v>
      </c>
      <c r="G221" s="1" t="s">
        <v>1090</v>
      </c>
      <c r="H221" s="1" t="s">
        <v>1091</v>
      </c>
      <c r="I221" s="2" t="s">
        <v>29</v>
      </c>
      <c r="J221" s="3">
        <v>600</v>
      </c>
      <c r="K221" s="3">
        <v>30</v>
      </c>
      <c r="L221" s="3">
        <v>18000</v>
      </c>
      <c r="M221" s="1" t="s">
        <v>751</v>
      </c>
      <c r="N221" s="1" t="s">
        <v>40</v>
      </c>
      <c r="O221" s="3">
        <v>0</v>
      </c>
      <c r="P221" s="4" t="s">
        <v>3794</v>
      </c>
      <c r="Q221" s="1" t="b">
        <v>0</v>
      </c>
      <c r="R221" s="2">
        <v>30</v>
      </c>
      <c r="S221" s="3">
        <v>18000</v>
      </c>
      <c r="T221" s="2" t="s">
        <v>29</v>
      </c>
      <c r="U221" s="3">
        <v>0</v>
      </c>
      <c r="V221" s="2" t="s">
        <v>29</v>
      </c>
      <c r="W221" s="3">
        <v>0</v>
      </c>
      <c r="X221" s="2" t="s">
        <v>29</v>
      </c>
      <c r="Y221" s="3">
        <v>0</v>
      </c>
      <c r="Z221" s="1" t="s">
        <v>29</v>
      </c>
      <c r="AA221" s="1" t="b">
        <v>0</v>
      </c>
    </row>
    <row r="222" spans="1:27" x14ac:dyDescent="0.25">
      <c r="A222" s="1" t="b">
        <v>0</v>
      </c>
      <c r="B222" s="1" t="s">
        <v>3797</v>
      </c>
      <c r="C222" s="2">
        <v>2</v>
      </c>
      <c r="D222" s="1" t="s">
        <v>748</v>
      </c>
      <c r="E222" s="2">
        <v>404</v>
      </c>
      <c r="F222" s="1" t="s">
        <v>29</v>
      </c>
      <c r="G222" s="1" t="s">
        <v>3798</v>
      </c>
      <c r="H222" s="1" t="s">
        <v>29</v>
      </c>
      <c r="I222" s="2" t="s">
        <v>29</v>
      </c>
      <c r="J222" s="3">
        <v>6000</v>
      </c>
      <c r="K222" s="3">
        <v>1</v>
      </c>
      <c r="L222" s="3">
        <v>6000</v>
      </c>
      <c r="M222" s="1" t="s">
        <v>29</v>
      </c>
      <c r="N222" s="1" t="s">
        <v>40</v>
      </c>
      <c r="O222" s="3">
        <v>0</v>
      </c>
      <c r="P222" s="4" t="s">
        <v>3794</v>
      </c>
      <c r="Q222" s="1" t="b">
        <v>0</v>
      </c>
      <c r="R222" s="2">
        <v>1</v>
      </c>
      <c r="S222" s="3">
        <v>6000</v>
      </c>
      <c r="T222" s="2" t="s">
        <v>29</v>
      </c>
      <c r="U222" s="3">
        <v>0</v>
      </c>
      <c r="V222" s="2" t="s">
        <v>29</v>
      </c>
      <c r="W222" s="3">
        <v>0</v>
      </c>
      <c r="X222" s="2" t="s">
        <v>29</v>
      </c>
      <c r="Y222" s="3">
        <v>0</v>
      </c>
      <c r="Z222" s="1" t="s">
        <v>29</v>
      </c>
      <c r="AA222" s="1" t="b">
        <v>0</v>
      </c>
    </row>
    <row r="223" spans="1:27" x14ac:dyDescent="0.25">
      <c r="A223" s="1"/>
      <c r="B223" s="1"/>
      <c r="C223" s="2"/>
      <c r="D223" s="1"/>
      <c r="E223" s="2"/>
      <c r="F223" s="1"/>
      <c r="G223" s="1"/>
      <c r="H223" s="1"/>
      <c r="I223" s="2"/>
      <c r="J223" s="3"/>
      <c r="K223" s="3"/>
      <c r="L223" s="6">
        <f>SUBTOTAL(9,L219:L222)</f>
        <v>103600</v>
      </c>
      <c r="M223" s="1"/>
      <c r="N223" s="1"/>
      <c r="O223" s="3"/>
      <c r="P223" s="4"/>
      <c r="Q223" s="1"/>
      <c r="R223" s="2"/>
      <c r="S223" s="3"/>
      <c r="T223" s="2"/>
      <c r="U223" s="3"/>
      <c r="V223" s="2"/>
      <c r="W223" s="3"/>
      <c r="X223" s="2"/>
      <c r="Y223" s="3"/>
      <c r="Z223" s="1"/>
      <c r="AA223" s="1"/>
    </row>
    <row r="224" spans="1:27" x14ac:dyDescent="0.25">
      <c r="A224" s="1"/>
      <c r="B224" s="1"/>
      <c r="C224" s="2"/>
      <c r="D224" s="1"/>
      <c r="E224" s="2"/>
      <c r="F224" s="1"/>
      <c r="G224" s="1"/>
      <c r="H224" s="1"/>
      <c r="I224" s="2"/>
      <c r="J224" s="3"/>
      <c r="K224" s="3"/>
      <c r="L224" s="6">
        <f>SUBTOTAL(9,L219:L222)</f>
        <v>103600</v>
      </c>
      <c r="M224" s="1"/>
      <c r="N224" s="1"/>
      <c r="O224" s="3"/>
      <c r="P224" s="4"/>
      <c r="Q224" s="1"/>
      <c r="R224" s="2"/>
      <c r="S224" s="3"/>
      <c r="T224" s="2"/>
      <c r="U224" s="3"/>
      <c r="V224" s="2"/>
      <c r="W224" s="3"/>
      <c r="X224" s="2"/>
      <c r="Y224" s="3"/>
      <c r="Z224" s="1"/>
      <c r="AA224" s="1"/>
    </row>
    <row r="225" spans="1:27" x14ac:dyDescent="0.25">
      <c r="A225" s="5" t="s">
        <v>3799</v>
      </c>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1:27" x14ac:dyDescent="0.25">
      <c r="A226" s="5" t="s">
        <v>3800</v>
      </c>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1:27" x14ac:dyDescent="0.25">
      <c r="A227" s="1" t="b">
        <v>0</v>
      </c>
      <c r="B227" s="1" t="s">
        <v>3801</v>
      </c>
      <c r="C227" s="2">
        <v>2</v>
      </c>
      <c r="D227" s="1" t="s">
        <v>752</v>
      </c>
      <c r="E227" s="2">
        <v>40</v>
      </c>
      <c r="F227" s="1" t="s">
        <v>29</v>
      </c>
      <c r="G227" s="1" t="s">
        <v>1099</v>
      </c>
      <c r="H227" s="1" t="s">
        <v>1099</v>
      </c>
      <c r="I227" s="2" t="s">
        <v>29</v>
      </c>
      <c r="J227" s="3">
        <v>1100</v>
      </c>
      <c r="K227" s="3">
        <v>40</v>
      </c>
      <c r="L227" s="3">
        <v>44000</v>
      </c>
      <c r="M227" s="1" t="s">
        <v>751</v>
      </c>
      <c r="N227" s="1" t="s">
        <v>40</v>
      </c>
      <c r="O227" s="3">
        <v>0</v>
      </c>
      <c r="P227" s="4" t="s">
        <v>3802</v>
      </c>
      <c r="Q227" s="1" t="b">
        <v>0</v>
      </c>
      <c r="R227" s="2">
        <v>40</v>
      </c>
      <c r="S227" s="3">
        <v>44000</v>
      </c>
      <c r="T227" s="2" t="s">
        <v>29</v>
      </c>
      <c r="U227" s="3">
        <v>0</v>
      </c>
      <c r="V227" s="2" t="s">
        <v>29</v>
      </c>
      <c r="W227" s="3">
        <v>0</v>
      </c>
      <c r="X227" s="2" t="s">
        <v>29</v>
      </c>
      <c r="Y227" s="3">
        <v>0</v>
      </c>
      <c r="Z227" s="1" t="s">
        <v>29</v>
      </c>
      <c r="AA227" s="1" t="b">
        <v>0</v>
      </c>
    </row>
    <row r="228" spans="1:27" x14ac:dyDescent="0.25">
      <c r="A228" s="1" t="b">
        <v>0</v>
      </c>
      <c r="B228" s="1" t="s">
        <v>3803</v>
      </c>
      <c r="C228" s="2">
        <v>2</v>
      </c>
      <c r="D228" s="1" t="s">
        <v>752</v>
      </c>
      <c r="E228" s="2">
        <v>41</v>
      </c>
      <c r="F228" s="1" t="s">
        <v>29</v>
      </c>
      <c r="G228" s="1" t="s">
        <v>1102</v>
      </c>
      <c r="H228" s="1" t="s">
        <v>1102</v>
      </c>
      <c r="I228" s="2" t="s">
        <v>29</v>
      </c>
      <c r="J228" s="3">
        <v>350</v>
      </c>
      <c r="K228" s="3">
        <v>20</v>
      </c>
      <c r="L228" s="3">
        <v>7000</v>
      </c>
      <c r="M228" s="1" t="s">
        <v>751</v>
      </c>
      <c r="N228" s="1" t="s">
        <v>40</v>
      </c>
      <c r="O228" s="3">
        <v>0</v>
      </c>
      <c r="P228" s="4" t="s">
        <v>3802</v>
      </c>
      <c r="Q228" s="1" t="b">
        <v>0</v>
      </c>
      <c r="R228" s="2">
        <v>20</v>
      </c>
      <c r="S228" s="3">
        <v>7000</v>
      </c>
      <c r="T228" s="2" t="s">
        <v>29</v>
      </c>
      <c r="U228" s="3">
        <v>0</v>
      </c>
      <c r="V228" s="2" t="s">
        <v>29</v>
      </c>
      <c r="W228" s="3">
        <v>0</v>
      </c>
      <c r="X228" s="2" t="s">
        <v>29</v>
      </c>
      <c r="Y228" s="3">
        <v>0</v>
      </c>
      <c r="Z228" s="1" t="s">
        <v>29</v>
      </c>
      <c r="AA228" s="1" t="b">
        <v>0</v>
      </c>
    </row>
    <row r="229" spans="1:27" x14ac:dyDescent="0.25">
      <c r="A229" s="1" t="b">
        <v>0</v>
      </c>
      <c r="B229" s="1" t="s">
        <v>3804</v>
      </c>
      <c r="C229" s="2">
        <v>2</v>
      </c>
      <c r="D229" s="1" t="s">
        <v>752</v>
      </c>
      <c r="E229" s="2">
        <v>42</v>
      </c>
      <c r="F229" s="1" t="s">
        <v>29</v>
      </c>
      <c r="G229" s="1" t="s">
        <v>1104</v>
      </c>
      <c r="H229" s="1" t="s">
        <v>1104</v>
      </c>
      <c r="I229" s="2" t="s">
        <v>29</v>
      </c>
      <c r="J229" s="3">
        <v>150</v>
      </c>
      <c r="K229" s="3">
        <v>50</v>
      </c>
      <c r="L229" s="3">
        <v>7500</v>
      </c>
      <c r="M229" s="1" t="s">
        <v>751</v>
      </c>
      <c r="N229" s="1" t="s">
        <v>40</v>
      </c>
      <c r="O229" s="3">
        <v>0</v>
      </c>
      <c r="P229" s="4" t="s">
        <v>3802</v>
      </c>
      <c r="Q229" s="1" t="b">
        <v>0</v>
      </c>
      <c r="R229" s="2">
        <v>50</v>
      </c>
      <c r="S229" s="3">
        <v>7500</v>
      </c>
      <c r="T229" s="2" t="s">
        <v>29</v>
      </c>
      <c r="U229" s="3">
        <v>0</v>
      </c>
      <c r="V229" s="2" t="s">
        <v>29</v>
      </c>
      <c r="W229" s="3">
        <v>0</v>
      </c>
      <c r="X229" s="2" t="s">
        <v>29</v>
      </c>
      <c r="Y229" s="3">
        <v>0</v>
      </c>
      <c r="Z229" s="1" t="s">
        <v>29</v>
      </c>
      <c r="AA229" s="1" t="b">
        <v>0</v>
      </c>
    </row>
    <row r="230" spans="1:27" x14ac:dyDescent="0.25">
      <c r="A230" s="1" t="b">
        <v>0</v>
      </c>
      <c r="B230" s="1" t="s">
        <v>3805</v>
      </c>
      <c r="C230" s="2">
        <v>2</v>
      </c>
      <c r="D230" s="1" t="s">
        <v>752</v>
      </c>
      <c r="E230" s="2">
        <v>43</v>
      </c>
      <c r="F230" s="1" t="s">
        <v>29</v>
      </c>
      <c r="G230" s="1" t="s">
        <v>1106</v>
      </c>
      <c r="H230" s="1" t="s">
        <v>1106</v>
      </c>
      <c r="I230" s="2" t="s">
        <v>29</v>
      </c>
      <c r="J230" s="3">
        <v>155</v>
      </c>
      <c r="K230" s="3">
        <v>80</v>
      </c>
      <c r="L230" s="3">
        <v>12400</v>
      </c>
      <c r="M230" s="1" t="s">
        <v>751</v>
      </c>
      <c r="N230" s="1" t="s">
        <v>40</v>
      </c>
      <c r="O230" s="3">
        <v>0</v>
      </c>
      <c r="P230" s="4" t="s">
        <v>3802</v>
      </c>
      <c r="Q230" s="1" t="b">
        <v>0</v>
      </c>
      <c r="R230" s="2">
        <v>80</v>
      </c>
      <c r="S230" s="3">
        <v>12400</v>
      </c>
      <c r="T230" s="2" t="s">
        <v>29</v>
      </c>
      <c r="U230" s="3">
        <v>0</v>
      </c>
      <c r="V230" s="2" t="s">
        <v>29</v>
      </c>
      <c r="W230" s="3">
        <v>0</v>
      </c>
      <c r="X230" s="2" t="s">
        <v>29</v>
      </c>
      <c r="Y230" s="3">
        <v>0</v>
      </c>
      <c r="Z230" s="1" t="s">
        <v>29</v>
      </c>
      <c r="AA230" s="1" t="b">
        <v>0</v>
      </c>
    </row>
    <row r="231" spans="1:27" x14ac:dyDescent="0.25">
      <c r="A231" s="1" t="b">
        <v>0</v>
      </c>
      <c r="B231" s="1" t="s">
        <v>3806</v>
      </c>
      <c r="C231" s="2">
        <v>2</v>
      </c>
      <c r="D231" s="1" t="s">
        <v>752</v>
      </c>
      <c r="E231" s="2">
        <v>44</v>
      </c>
      <c r="F231" s="1" t="s">
        <v>29</v>
      </c>
      <c r="G231" s="1" t="s">
        <v>1108</v>
      </c>
      <c r="H231" s="1" t="s">
        <v>1108</v>
      </c>
      <c r="I231" s="2" t="s">
        <v>29</v>
      </c>
      <c r="J231" s="3">
        <v>120</v>
      </c>
      <c r="K231" s="3">
        <v>20</v>
      </c>
      <c r="L231" s="3">
        <v>2400</v>
      </c>
      <c r="M231" s="1" t="s">
        <v>751</v>
      </c>
      <c r="N231" s="1" t="s">
        <v>40</v>
      </c>
      <c r="O231" s="3">
        <v>0</v>
      </c>
      <c r="P231" s="4" t="s">
        <v>3802</v>
      </c>
      <c r="Q231" s="1" t="b">
        <v>0</v>
      </c>
      <c r="R231" s="2">
        <v>20</v>
      </c>
      <c r="S231" s="3">
        <v>2400</v>
      </c>
      <c r="T231" s="2" t="s">
        <v>29</v>
      </c>
      <c r="U231" s="3">
        <v>0</v>
      </c>
      <c r="V231" s="2" t="s">
        <v>29</v>
      </c>
      <c r="W231" s="3">
        <v>0</v>
      </c>
      <c r="X231" s="2" t="s">
        <v>29</v>
      </c>
      <c r="Y231" s="3">
        <v>0</v>
      </c>
      <c r="Z231" s="1" t="s">
        <v>29</v>
      </c>
      <c r="AA231" s="1" t="b">
        <v>0</v>
      </c>
    </row>
    <row r="232" spans="1:27" x14ac:dyDescent="0.25">
      <c r="A232" s="1" t="b">
        <v>0</v>
      </c>
      <c r="B232" s="1" t="s">
        <v>3807</v>
      </c>
      <c r="C232" s="2">
        <v>2</v>
      </c>
      <c r="D232" s="1" t="s">
        <v>752</v>
      </c>
      <c r="E232" s="2">
        <v>45</v>
      </c>
      <c r="F232" s="1" t="s">
        <v>29</v>
      </c>
      <c r="G232" s="1" t="s">
        <v>1110</v>
      </c>
      <c r="H232" s="1" t="s">
        <v>1110</v>
      </c>
      <c r="I232" s="2" t="s">
        <v>29</v>
      </c>
      <c r="J232" s="3">
        <v>135</v>
      </c>
      <c r="K232" s="3">
        <v>150</v>
      </c>
      <c r="L232" s="3">
        <v>20250</v>
      </c>
      <c r="M232" s="1" t="s">
        <v>751</v>
      </c>
      <c r="N232" s="1" t="s">
        <v>40</v>
      </c>
      <c r="O232" s="3">
        <v>0</v>
      </c>
      <c r="P232" s="4" t="s">
        <v>3802</v>
      </c>
      <c r="Q232" s="1" t="b">
        <v>0</v>
      </c>
      <c r="R232" s="2">
        <v>150</v>
      </c>
      <c r="S232" s="3">
        <v>20250</v>
      </c>
      <c r="T232" s="2" t="s">
        <v>29</v>
      </c>
      <c r="U232" s="3">
        <v>0</v>
      </c>
      <c r="V232" s="2" t="s">
        <v>29</v>
      </c>
      <c r="W232" s="3">
        <v>0</v>
      </c>
      <c r="X232" s="2" t="s">
        <v>29</v>
      </c>
      <c r="Y232" s="3">
        <v>0</v>
      </c>
      <c r="Z232" s="1" t="s">
        <v>29</v>
      </c>
      <c r="AA232" s="1" t="b">
        <v>0</v>
      </c>
    </row>
    <row r="233" spans="1:27" x14ac:dyDescent="0.25">
      <c r="A233" s="1" t="b">
        <v>0</v>
      </c>
      <c r="B233" s="1" t="s">
        <v>3808</v>
      </c>
      <c r="C233" s="2">
        <v>2</v>
      </c>
      <c r="D233" s="1" t="s">
        <v>752</v>
      </c>
      <c r="E233" s="2">
        <v>46</v>
      </c>
      <c r="F233" s="1" t="s">
        <v>29</v>
      </c>
      <c r="G233" s="1" t="s">
        <v>1112</v>
      </c>
      <c r="H233" s="1" t="s">
        <v>1112</v>
      </c>
      <c r="I233" s="2" t="s">
        <v>29</v>
      </c>
      <c r="J233" s="3">
        <v>150</v>
      </c>
      <c r="K233" s="3">
        <v>20</v>
      </c>
      <c r="L233" s="3">
        <v>3000</v>
      </c>
      <c r="M233" s="1" t="s">
        <v>751</v>
      </c>
      <c r="N233" s="1" t="s">
        <v>40</v>
      </c>
      <c r="O233" s="3">
        <v>0</v>
      </c>
      <c r="P233" s="4" t="s">
        <v>3802</v>
      </c>
      <c r="Q233" s="1" t="b">
        <v>0</v>
      </c>
      <c r="R233" s="2">
        <v>20</v>
      </c>
      <c r="S233" s="3">
        <v>3000</v>
      </c>
      <c r="T233" s="2" t="s">
        <v>29</v>
      </c>
      <c r="U233" s="3">
        <v>0</v>
      </c>
      <c r="V233" s="2" t="s">
        <v>29</v>
      </c>
      <c r="W233" s="3">
        <v>0</v>
      </c>
      <c r="X233" s="2" t="s">
        <v>29</v>
      </c>
      <c r="Y233" s="3">
        <v>0</v>
      </c>
      <c r="Z233" s="1" t="s">
        <v>29</v>
      </c>
      <c r="AA233" s="1" t="b">
        <v>0</v>
      </c>
    </row>
    <row r="234" spans="1:27" x14ac:dyDescent="0.25">
      <c r="A234" s="1" t="b">
        <v>0</v>
      </c>
      <c r="B234" s="1" t="s">
        <v>3809</v>
      </c>
      <c r="C234" s="2">
        <v>2</v>
      </c>
      <c r="D234" s="1" t="s">
        <v>752</v>
      </c>
      <c r="E234" s="2">
        <v>48</v>
      </c>
      <c r="F234" s="1" t="s">
        <v>29</v>
      </c>
      <c r="G234" s="1" t="s">
        <v>1114</v>
      </c>
      <c r="H234" s="1" t="s">
        <v>1114</v>
      </c>
      <c r="I234" s="2" t="s">
        <v>29</v>
      </c>
      <c r="J234" s="3">
        <v>50</v>
      </c>
      <c r="K234" s="3">
        <v>60</v>
      </c>
      <c r="L234" s="3">
        <v>3000</v>
      </c>
      <c r="M234" s="1" t="s">
        <v>751</v>
      </c>
      <c r="N234" s="1" t="s">
        <v>40</v>
      </c>
      <c r="O234" s="3">
        <v>0</v>
      </c>
      <c r="P234" s="4" t="s">
        <v>3802</v>
      </c>
      <c r="Q234" s="1" t="b">
        <v>0</v>
      </c>
      <c r="R234" s="2">
        <v>60</v>
      </c>
      <c r="S234" s="3">
        <v>3000</v>
      </c>
      <c r="T234" s="2" t="s">
        <v>29</v>
      </c>
      <c r="U234" s="3">
        <v>0</v>
      </c>
      <c r="V234" s="2" t="s">
        <v>29</v>
      </c>
      <c r="W234" s="3">
        <v>0</v>
      </c>
      <c r="X234" s="2" t="s">
        <v>29</v>
      </c>
      <c r="Y234" s="3">
        <v>0</v>
      </c>
      <c r="Z234" s="1" t="s">
        <v>29</v>
      </c>
      <c r="AA234" s="1" t="b">
        <v>0</v>
      </c>
    </row>
    <row r="235" spans="1:27" x14ac:dyDescent="0.25">
      <c r="A235" s="1" t="b">
        <v>0</v>
      </c>
      <c r="B235" s="1" t="s">
        <v>3810</v>
      </c>
      <c r="C235" s="2">
        <v>2</v>
      </c>
      <c r="D235" s="1" t="s">
        <v>752</v>
      </c>
      <c r="E235" s="2">
        <v>49</v>
      </c>
      <c r="F235" s="1" t="s">
        <v>29</v>
      </c>
      <c r="G235" s="1" t="s">
        <v>1116</v>
      </c>
      <c r="H235" s="1" t="s">
        <v>1116</v>
      </c>
      <c r="I235" s="2" t="s">
        <v>29</v>
      </c>
      <c r="J235" s="3">
        <v>110</v>
      </c>
      <c r="K235" s="3">
        <v>60</v>
      </c>
      <c r="L235" s="3">
        <v>6600</v>
      </c>
      <c r="M235" s="1" t="s">
        <v>751</v>
      </c>
      <c r="N235" s="1" t="s">
        <v>40</v>
      </c>
      <c r="O235" s="3">
        <v>0</v>
      </c>
      <c r="P235" s="4" t="s">
        <v>3802</v>
      </c>
      <c r="Q235" s="1" t="b">
        <v>0</v>
      </c>
      <c r="R235" s="2">
        <v>60</v>
      </c>
      <c r="S235" s="3">
        <v>6600</v>
      </c>
      <c r="T235" s="2" t="s">
        <v>29</v>
      </c>
      <c r="U235" s="3">
        <v>0</v>
      </c>
      <c r="V235" s="2" t="s">
        <v>29</v>
      </c>
      <c r="W235" s="3">
        <v>0</v>
      </c>
      <c r="X235" s="2" t="s">
        <v>29</v>
      </c>
      <c r="Y235" s="3">
        <v>0</v>
      </c>
      <c r="Z235" s="1" t="s">
        <v>29</v>
      </c>
      <c r="AA235" s="1" t="b">
        <v>0</v>
      </c>
    </row>
    <row r="236" spans="1:27" x14ac:dyDescent="0.25">
      <c r="A236" s="1" t="b">
        <v>0</v>
      </c>
      <c r="B236" s="1" t="s">
        <v>3811</v>
      </c>
      <c r="C236" s="2">
        <v>2</v>
      </c>
      <c r="D236" s="1" t="s">
        <v>752</v>
      </c>
      <c r="E236" s="2">
        <v>50</v>
      </c>
      <c r="F236" s="1" t="s">
        <v>29</v>
      </c>
      <c r="G236" s="1" t="s">
        <v>1118</v>
      </c>
      <c r="H236" s="1" t="s">
        <v>1118</v>
      </c>
      <c r="I236" s="2" t="s">
        <v>29</v>
      </c>
      <c r="J236" s="3">
        <v>120</v>
      </c>
      <c r="K236" s="3">
        <v>60</v>
      </c>
      <c r="L236" s="3">
        <v>7200</v>
      </c>
      <c r="M236" s="1" t="s">
        <v>751</v>
      </c>
      <c r="N236" s="1" t="s">
        <v>40</v>
      </c>
      <c r="O236" s="3">
        <v>0</v>
      </c>
      <c r="P236" s="4" t="s">
        <v>3802</v>
      </c>
      <c r="Q236" s="1" t="b">
        <v>0</v>
      </c>
      <c r="R236" s="2">
        <v>60</v>
      </c>
      <c r="S236" s="3">
        <v>7200</v>
      </c>
      <c r="T236" s="2" t="s">
        <v>29</v>
      </c>
      <c r="U236" s="3">
        <v>0</v>
      </c>
      <c r="V236" s="2" t="s">
        <v>29</v>
      </c>
      <c r="W236" s="3">
        <v>0</v>
      </c>
      <c r="X236" s="2" t="s">
        <v>29</v>
      </c>
      <c r="Y236" s="3">
        <v>0</v>
      </c>
      <c r="Z236" s="1" t="s">
        <v>29</v>
      </c>
      <c r="AA236" s="1" t="b">
        <v>0</v>
      </c>
    </row>
    <row r="237" spans="1:27" x14ac:dyDescent="0.25">
      <c r="A237" s="1" t="b">
        <v>0</v>
      </c>
      <c r="B237" s="1" t="s">
        <v>3812</v>
      </c>
      <c r="C237" s="2">
        <v>2</v>
      </c>
      <c r="D237" s="1" t="s">
        <v>752</v>
      </c>
      <c r="E237" s="2">
        <v>51</v>
      </c>
      <c r="F237" s="1" t="s">
        <v>29</v>
      </c>
      <c r="G237" s="1" t="s">
        <v>1120</v>
      </c>
      <c r="H237" s="1" t="s">
        <v>1120</v>
      </c>
      <c r="I237" s="2" t="s">
        <v>29</v>
      </c>
      <c r="J237" s="3">
        <v>250</v>
      </c>
      <c r="K237" s="3">
        <v>20</v>
      </c>
      <c r="L237" s="3">
        <v>5000</v>
      </c>
      <c r="M237" s="1" t="s">
        <v>751</v>
      </c>
      <c r="N237" s="1" t="s">
        <v>40</v>
      </c>
      <c r="O237" s="3">
        <v>0</v>
      </c>
      <c r="P237" s="4" t="s">
        <v>3802</v>
      </c>
      <c r="Q237" s="1" t="b">
        <v>0</v>
      </c>
      <c r="R237" s="2">
        <v>20</v>
      </c>
      <c r="S237" s="3">
        <v>5000</v>
      </c>
      <c r="T237" s="2" t="s">
        <v>29</v>
      </c>
      <c r="U237" s="3">
        <v>0</v>
      </c>
      <c r="V237" s="2" t="s">
        <v>29</v>
      </c>
      <c r="W237" s="3">
        <v>0</v>
      </c>
      <c r="X237" s="2" t="s">
        <v>29</v>
      </c>
      <c r="Y237" s="3">
        <v>0</v>
      </c>
      <c r="Z237" s="1" t="s">
        <v>29</v>
      </c>
      <c r="AA237" s="1" t="b">
        <v>0</v>
      </c>
    </row>
    <row r="238" spans="1:27" x14ac:dyDescent="0.25">
      <c r="A238" s="1" t="b">
        <v>0</v>
      </c>
      <c r="B238" s="1" t="s">
        <v>3813</v>
      </c>
      <c r="C238" s="2">
        <v>2</v>
      </c>
      <c r="D238" s="1" t="s">
        <v>752</v>
      </c>
      <c r="E238" s="2">
        <v>52</v>
      </c>
      <c r="F238" s="1" t="s">
        <v>29</v>
      </c>
      <c r="G238" s="1" t="s">
        <v>1122</v>
      </c>
      <c r="H238" s="1" t="s">
        <v>1122</v>
      </c>
      <c r="I238" s="2" t="s">
        <v>29</v>
      </c>
      <c r="J238" s="3">
        <v>50</v>
      </c>
      <c r="K238" s="3">
        <v>12</v>
      </c>
      <c r="L238" s="3">
        <v>600</v>
      </c>
      <c r="M238" s="1" t="s">
        <v>751</v>
      </c>
      <c r="N238" s="1" t="s">
        <v>40</v>
      </c>
      <c r="O238" s="3">
        <v>0</v>
      </c>
      <c r="P238" s="4" t="s">
        <v>3802</v>
      </c>
      <c r="Q238" s="1" t="b">
        <v>0</v>
      </c>
      <c r="R238" s="2">
        <v>12</v>
      </c>
      <c r="S238" s="3">
        <v>600</v>
      </c>
      <c r="T238" s="2" t="s">
        <v>29</v>
      </c>
      <c r="U238" s="3">
        <v>0</v>
      </c>
      <c r="V238" s="2" t="s">
        <v>29</v>
      </c>
      <c r="W238" s="3">
        <v>0</v>
      </c>
      <c r="X238" s="2" t="s">
        <v>29</v>
      </c>
      <c r="Y238" s="3">
        <v>0</v>
      </c>
      <c r="Z238" s="1" t="s">
        <v>29</v>
      </c>
      <c r="AA238" s="1" t="b">
        <v>0</v>
      </c>
    </row>
    <row r="239" spans="1:27" x14ac:dyDescent="0.25">
      <c r="A239" s="1" t="b">
        <v>0</v>
      </c>
      <c r="B239" s="1" t="s">
        <v>3814</v>
      </c>
      <c r="C239" s="2">
        <v>3</v>
      </c>
      <c r="D239" s="1" t="s">
        <v>701</v>
      </c>
      <c r="E239" s="2">
        <v>240</v>
      </c>
      <c r="F239" s="1" t="s">
        <v>29</v>
      </c>
      <c r="G239" s="1" t="s">
        <v>1138</v>
      </c>
      <c r="H239" s="1" t="s">
        <v>1138</v>
      </c>
      <c r="I239" s="2" t="s">
        <v>29</v>
      </c>
      <c r="J239" s="3">
        <v>5000</v>
      </c>
      <c r="K239" s="3">
        <v>4</v>
      </c>
      <c r="L239" s="3">
        <v>20000</v>
      </c>
      <c r="M239" s="1" t="s">
        <v>751</v>
      </c>
      <c r="N239" s="1" t="s">
        <v>40</v>
      </c>
      <c r="O239" s="3">
        <v>0</v>
      </c>
      <c r="P239" s="4" t="s">
        <v>3802</v>
      </c>
      <c r="Q239" s="1" t="b">
        <v>0</v>
      </c>
      <c r="R239" s="2">
        <v>4</v>
      </c>
      <c r="S239" s="3">
        <v>20000</v>
      </c>
      <c r="T239" s="2" t="s">
        <v>29</v>
      </c>
      <c r="U239" s="3">
        <v>0</v>
      </c>
      <c r="V239" s="2" t="s">
        <v>29</v>
      </c>
      <c r="W239" s="3">
        <v>0</v>
      </c>
      <c r="X239" s="2" t="s">
        <v>29</v>
      </c>
      <c r="Y239" s="3">
        <v>0</v>
      </c>
      <c r="Z239" s="1" t="s">
        <v>29</v>
      </c>
      <c r="AA239" s="1" t="b">
        <v>0</v>
      </c>
    </row>
    <row r="240" spans="1:27" x14ac:dyDescent="0.25">
      <c r="A240" s="1" t="b">
        <v>0</v>
      </c>
      <c r="B240" s="1" t="s">
        <v>3815</v>
      </c>
      <c r="C240" s="2">
        <v>3</v>
      </c>
      <c r="D240" s="1" t="s">
        <v>701</v>
      </c>
      <c r="E240" s="2">
        <v>359</v>
      </c>
      <c r="F240" s="1" t="s">
        <v>29</v>
      </c>
      <c r="G240" s="1" t="s">
        <v>1141</v>
      </c>
      <c r="H240" s="1" t="s">
        <v>1141</v>
      </c>
      <c r="I240" s="2" t="s">
        <v>29</v>
      </c>
      <c r="J240" s="3">
        <v>500</v>
      </c>
      <c r="K240" s="3">
        <v>4</v>
      </c>
      <c r="L240" s="3">
        <v>2000</v>
      </c>
      <c r="M240" s="1" t="s">
        <v>751</v>
      </c>
      <c r="N240" s="1" t="s">
        <v>40</v>
      </c>
      <c r="O240" s="3">
        <v>0</v>
      </c>
      <c r="P240" s="4" t="s">
        <v>3802</v>
      </c>
      <c r="Q240" s="1" t="b">
        <v>0</v>
      </c>
      <c r="R240" s="2">
        <v>4</v>
      </c>
      <c r="S240" s="3">
        <v>2000</v>
      </c>
      <c r="T240" s="2" t="s">
        <v>29</v>
      </c>
      <c r="U240" s="3">
        <v>0</v>
      </c>
      <c r="V240" s="2" t="s">
        <v>29</v>
      </c>
      <c r="W240" s="3">
        <v>0</v>
      </c>
      <c r="X240" s="2" t="s">
        <v>29</v>
      </c>
      <c r="Y240" s="3">
        <v>0</v>
      </c>
      <c r="Z240" s="1" t="s">
        <v>29</v>
      </c>
      <c r="AA240" s="1" t="b">
        <v>0</v>
      </c>
    </row>
    <row r="241" spans="1:27" x14ac:dyDescent="0.25">
      <c r="A241" s="1" t="b">
        <v>0</v>
      </c>
      <c r="B241" s="1" t="s">
        <v>3816</v>
      </c>
      <c r="C241" s="2">
        <v>3</v>
      </c>
      <c r="D241" s="1" t="s">
        <v>673</v>
      </c>
      <c r="E241" s="2">
        <v>133</v>
      </c>
      <c r="F241" s="1" t="s">
        <v>29</v>
      </c>
      <c r="G241" s="1" t="s">
        <v>1125</v>
      </c>
      <c r="H241" s="1" t="s">
        <v>1125</v>
      </c>
      <c r="I241" s="2" t="s">
        <v>29</v>
      </c>
      <c r="J241" s="3">
        <v>5000</v>
      </c>
      <c r="K241" s="3">
        <v>5</v>
      </c>
      <c r="L241" s="3">
        <v>25000</v>
      </c>
      <c r="M241" s="1" t="s">
        <v>751</v>
      </c>
      <c r="N241" s="1" t="s">
        <v>40</v>
      </c>
      <c r="O241" s="3">
        <v>0</v>
      </c>
      <c r="P241" s="4" t="s">
        <v>3802</v>
      </c>
      <c r="Q241" s="1" t="b">
        <v>0</v>
      </c>
      <c r="R241" s="2">
        <v>5</v>
      </c>
      <c r="S241" s="3">
        <v>25000</v>
      </c>
      <c r="T241" s="2" t="s">
        <v>29</v>
      </c>
      <c r="U241" s="3">
        <v>0</v>
      </c>
      <c r="V241" s="2" t="s">
        <v>29</v>
      </c>
      <c r="W241" s="3">
        <v>0</v>
      </c>
      <c r="X241" s="2" t="s">
        <v>29</v>
      </c>
      <c r="Y241" s="3">
        <v>0</v>
      </c>
      <c r="Z241" s="1" t="s">
        <v>29</v>
      </c>
      <c r="AA241" s="1" t="b">
        <v>0</v>
      </c>
    </row>
    <row r="242" spans="1:27" x14ac:dyDescent="0.25">
      <c r="A242" s="1" t="b">
        <v>0</v>
      </c>
      <c r="B242" s="1" t="s">
        <v>3817</v>
      </c>
      <c r="C242" s="2">
        <v>3</v>
      </c>
      <c r="D242" s="1" t="s">
        <v>673</v>
      </c>
      <c r="E242" s="2">
        <v>134</v>
      </c>
      <c r="F242" s="1" t="s">
        <v>29</v>
      </c>
      <c r="G242" s="1" t="s">
        <v>1128</v>
      </c>
      <c r="H242" s="1" t="s">
        <v>1129</v>
      </c>
      <c r="I242" s="2" t="s">
        <v>29</v>
      </c>
      <c r="J242" s="3">
        <v>5000</v>
      </c>
      <c r="K242" s="3">
        <v>3</v>
      </c>
      <c r="L242" s="3">
        <v>15000</v>
      </c>
      <c r="M242" s="1" t="s">
        <v>751</v>
      </c>
      <c r="N242" s="1" t="s">
        <v>40</v>
      </c>
      <c r="O242" s="3">
        <v>0</v>
      </c>
      <c r="P242" s="4" t="s">
        <v>3802</v>
      </c>
      <c r="Q242" s="1" t="b">
        <v>0</v>
      </c>
      <c r="R242" s="2">
        <v>3</v>
      </c>
      <c r="S242" s="3">
        <v>15000</v>
      </c>
      <c r="T242" s="2" t="s">
        <v>29</v>
      </c>
      <c r="U242" s="3">
        <v>0</v>
      </c>
      <c r="V242" s="2" t="s">
        <v>29</v>
      </c>
      <c r="W242" s="3">
        <v>0</v>
      </c>
      <c r="X242" s="2" t="s">
        <v>29</v>
      </c>
      <c r="Y242" s="3">
        <v>0</v>
      </c>
      <c r="Z242" s="1" t="s">
        <v>29</v>
      </c>
      <c r="AA242" s="1" t="b">
        <v>0</v>
      </c>
    </row>
    <row r="243" spans="1:27" x14ac:dyDescent="0.25">
      <c r="A243" s="1" t="b">
        <v>0</v>
      </c>
      <c r="B243" s="1" t="s">
        <v>3818</v>
      </c>
      <c r="C243" s="2">
        <v>3</v>
      </c>
      <c r="D243" s="1" t="s">
        <v>673</v>
      </c>
      <c r="E243" s="2">
        <v>136</v>
      </c>
      <c r="F243" s="1" t="s">
        <v>29</v>
      </c>
      <c r="G243" s="1" t="s">
        <v>1131</v>
      </c>
      <c r="H243" s="1" t="s">
        <v>1131</v>
      </c>
      <c r="I243" s="2" t="s">
        <v>29</v>
      </c>
      <c r="J243" s="3">
        <v>3000</v>
      </c>
      <c r="K243" s="3">
        <v>3</v>
      </c>
      <c r="L243" s="3">
        <v>9000</v>
      </c>
      <c r="M243" s="1" t="s">
        <v>751</v>
      </c>
      <c r="N243" s="1" t="s">
        <v>40</v>
      </c>
      <c r="O243" s="3">
        <v>0</v>
      </c>
      <c r="P243" s="4" t="s">
        <v>3802</v>
      </c>
      <c r="Q243" s="1" t="b">
        <v>0</v>
      </c>
      <c r="R243" s="2">
        <v>3</v>
      </c>
      <c r="S243" s="3">
        <v>9000</v>
      </c>
      <c r="T243" s="2" t="s">
        <v>29</v>
      </c>
      <c r="U243" s="3">
        <v>0</v>
      </c>
      <c r="V243" s="2" t="s">
        <v>29</v>
      </c>
      <c r="W243" s="3">
        <v>0</v>
      </c>
      <c r="X243" s="2" t="s">
        <v>29</v>
      </c>
      <c r="Y243" s="3">
        <v>0</v>
      </c>
      <c r="Z243" s="1" t="s">
        <v>29</v>
      </c>
      <c r="AA243" s="1" t="b">
        <v>0</v>
      </c>
    </row>
    <row r="244" spans="1:27" x14ac:dyDescent="0.25">
      <c r="A244" s="1" t="b">
        <v>0</v>
      </c>
      <c r="B244" s="1" t="s">
        <v>3819</v>
      </c>
      <c r="C244" s="2">
        <v>4</v>
      </c>
      <c r="D244" s="1" t="s">
        <v>848</v>
      </c>
      <c r="E244" s="2">
        <v>135</v>
      </c>
      <c r="F244" s="1" t="s">
        <v>29</v>
      </c>
      <c r="G244" s="1" t="s">
        <v>1134</v>
      </c>
      <c r="H244" s="1" t="s">
        <v>1134</v>
      </c>
      <c r="I244" s="2" t="s">
        <v>29</v>
      </c>
      <c r="J244" s="3">
        <v>25000</v>
      </c>
      <c r="K244" s="3">
        <v>2</v>
      </c>
      <c r="L244" s="3">
        <v>50000</v>
      </c>
      <c r="M244" s="1" t="s">
        <v>751</v>
      </c>
      <c r="N244" s="1" t="s">
        <v>40</v>
      </c>
      <c r="O244" s="3">
        <v>0</v>
      </c>
      <c r="P244" s="4" t="s">
        <v>3802</v>
      </c>
      <c r="Q244" s="1" t="b">
        <v>0</v>
      </c>
      <c r="R244" s="2">
        <v>2</v>
      </c>
      <c r="S244" s="3">
        <v>50000</v>
      </c>
      <c r="T244" s="2" t="s">
        <v>29</v>
      </c>
      <c r="U244" s="3">
        <v>0</v>
      </c>
      <c r="V244" s="2" t="s">
        <v>29</v>
      </c>
      <c r="W244" s="3">
        <v>0</v>
      </c>
      <c r="X244" s="2" t="s">
        <v>29</v>
      </c>
      <c r="Y244" s="3">
        <v>0</v>
      </c>
      <c r="Z244" s="1" t="s">
        <v>29</v>
      </c>
      <c r="AA244" s="1" t="b">
        <v>0</v>
      </c>
    </row>
    <row r="245" spans="1:27" x14ac:dyDescent="0.25">
      <c r="A245" s="1"/>
      <c r="B245" s="1"/>
      <c r="C245" s="2"/>
      <c r="D245" s="1"/>
      <c r="E245" s="2"/>
      <c r="F245" s="1"/>
      <c r="G245" s="1"/>
      <c r="H245" s="1"/>
      <c r="I245" s="2"/>
      <c r="J245" s="3"/>
      <c r="K245" s="3"/>
      <c r="L245" s="6">
        <f>SUBTOTAL(9,L227:L244)</f>
        <v>239950</v>
      </c>
      <c r="M245" s="1"/>
      <c r="N245" s="1"/>
      <c r="O245" s="3"/>
      <c r="P245" s="4"/>
      <c r="Q245" s="1"/>
      <c r="R245" s="2"/>
      <c r="S245" s="3"/>
      <c r="T245" s="2"/>
      <c r="U245" s="3"/>
      <c r="V245" s="2"/>
      <c r="W245" s="3"/>
      <c r="X245" s="2"/>
      <c r="Y245" s="3"/>
      <c r="Z245" s="1"/>
      <c r="AA245" s="1"/>
    </row>
    <row r="246" spans="1:27" x14ac:dyDescent="0.25">
      <c r="A246" s="1"/>
      <c r="B246" s="1"/>
      <c r="C246" s="2"/>
      <c r="D246" s="1"/>
      <c r="E246" s="2"/>
      <c r="F246" s="1"/>
      <c r="G246" s="1"/>
      <c r="H246" s="1"/>
      <c r="I246" s="2"/>
      <c r="J246" s="3"/>
      <c r="K246" s="3"/>
      <c r="L246" s="6">
        <f>SUBTOTAL(9,L227:L244)</f>
        <v>239950</v>
      </c>
      <c r="M246" s="1"/>
      <c r="N246" s="1"/>
      <c r="O246" s="3"/>
      <c r="P246" s="4"/>
      <c r="Q246" s="1"/>
      <c r="R246" s="2"/>
      <c r="S246" s="3"/>
      <c r="T246" s="2"/>
      <c r="U246" s="3"/>
      <c r="V246" s="2"/>
      <c r="W246" s="3"/>
      <c r="X246" s="2"/>
      <c r="Y246" s="3"/>
      <c r="Z246" s="1"/>
      <c r="AA246" s="1"/>
    </row>
    <row r="247" spans="1:27" x14ac:dyDescent="0.25">
      <c r="A247" s="5" t="s">
        <v>3820</v>
      </c>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1:27" x14ac:dyDescent="0.25">
      <c r="A248" s="5" t="s">
        <v>3821</v>
      </c>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1:27" x14ac:dyDescent="0.25">
      <c r="A249" s="1" t="b">
        <v>0</v>
      </c>
      <c r="B249" s="1" t="s">
        <v>3822</v>
      </c>
      <c r="C249" s="2">
        <v>1</v>
      </c>
      <c r="D249" s="1" t="s">
        <v>27</v>
      </c>
      <c r="E249" s="2">
        <v>333</v>
      </c>
      <c r="F249" s="1" t="s">
        <v>29</v>
      </c>
      <c r="G249" s="1" t="s">
        <v>1189</v>
      </c>
      <c r="H249" s="1" t="s">
        <v>1189</v>
      </c>
      <c r="I249" s="2" t="s">
        <v>29</v>
      </c>
      <c r="J249" s="3">
        <v>1700</v>
      </c>
      <c r="K249" s="3">
        <v>5</v>
      </c>
      <c r="L249" s="3">
        <v>8500</v>
      </c>
      <c r="M249" s="1" t="s">
        <v>29</v>
      </c>
      <c r="N249" s="1" t="s">
        <v>40</v>
      </c>
      <c r="O249" s="3">
        <v>0</v>
      </c>
      <c r="P249" s="4" t="s">
        <v>3823</v>
      </c>
      <c r="Q249" s="1" t="b">
        <v>0</v>
      </c>
      <c r="R249" s="2">
        <v>5</v>
      </c>
      <c r="S249" s="3">
        <v>8500</v>
      </c>
      <c r="T249" s="2" t="s">
        <v>29</v>
      </c>
      <c r="U249" s="3">
        <v>0</v>
      </c>
      <c r="V249" s="2" t="s">
        <v>29</v>
      </c>
      <c r="W249" s="3">
        <v>0</v>
      </c>
      <c r="X249" s="2" t="s">
        <v>29</v>
      </c>
      <c r="Y249" s="3">
        <v>0</v>
      </c>
      <c r="Z249" s="1" t="s">
        <v>29</v>
      </c>
      <c r="AA249" s="1" t="b">
        <v>0</v>
      </c>
    </row>
    <row r="250" spans="1:27" x14ac:dyDescent="0.25">
      <c r="A250" s="1" t="b">
        <v>0</v>
      </c>
      <c r="B250" s="1" t="s">
        <v>3824</v>
      </c>
      <c r="C250" s="2">
        <v>1</v>
      </c>
      <c r="D250" s="1" t="s">
        <v>27</v>
      </c>
      <c r="E250" s="2">
        <v>335</v>
      </c>
      <c r="F250" s="1" t="s">
        <v>29</v>
      </c>
      <c r="G250" s="1" t="s">
        <v>1192</v>
      </c>
      <c r="H250" s="1" t="s">
        <v>1192</v>
      </c>
      <c r="I250" s="2" t="s">
        <v>29</v>
      </c>
      <c r="J250" s="3">
        <v>1770</v>
      </c>
      <c r="K250" s="3">
        <v>2</v>
      </c>
      <c r="L250" s="3">
        <v>3540</v>
      </c>
      <c r="M250" s="1" t="s">
        <v>29</v>
      </c>
      <c r="N250" s="1" t="s">
        <v>40</v>
      </c>
      <c r="O250" s="3">
        <v>0</v>
      </c>
      <c r="P250" s="4" t="s">
        <v>3823</v>
      </c>
      <c r="Q250" s="1" t="b">
        <v>0</v>
      </c>
      <c r="R250" s="2">
        <v>2</v>
      </c>
      <c r="S250" s="3">
        <v>3540</v>
      </c>
      <c r="T250" s="2" t="s">
        <v>29</v>
      </c>
      <c r="U250" s="3">
        <v>0</v>
      </c>
      <c r="V250" s="2" t="s">
        <v>29</v>
      </c>
      <c r="W250" s="3">
        <v>0</v>
      </c>
      <c r="X250" s="2" t="s">
        <v>29</v>
      </c>
      <c r="Y250" s="3">
        <v>0</v>
      </c>
      <c r="Z250" s="1" t="s">
        <v>29</v>
      </c>
      <c r="AA250" s="1" t="b">
        <v>0</v>
      </c>
    </row>
    <row r="251" spans="1:27" x14ac:dyDescent="0.25">
      <c r="A251" s="1" t="b">
        <v>0</v>
      </c>
      <c r="B251" s="1" t="s">
        <v>3825</v>
      </c>
      <c r="C251" s="2">
        <v>1</v>
      </c>
      <c r="D251" s="1" t="s">
        <v>27</v>
      </c>
      <c r="E251" s="2">
        <v>336</v>
      </c>
      <c r="F251" s="1" t="s">
        <v>29</v>
      </c>
      <c r="G251" s="1" t="s">
        <v>1194</v>
      </c>
      <c r="H251" s="1" t="s">
        <v>1194</v>
      </c>
      <c r="I251" s="2" t="s">
        <v>29</v>
      </c>
      <c r="J251" s="3">
        <v>1800</v>
      </c>
      <c r="K251" s="3">
        <v>6</v>
      </c>
      <c r="L251" s="3">
        <v>10800</v>
      </c>
      <c r="M251" s="1" t="s">
        <v>29</v>
      </c>
      <c r="N251" s="1" t="s">
        <v>40</v>
      </c>
      <c r="O251" s="3">
        <v>0</v>
      </c>
      <c r="P251" s="4" t="s">
        <v>3823</v>
      </c>
      <c r="Q251" s="1" t="b">
        <v>0</v>
      </c>
      <c r="R251" s="2">
        <v>6</v>
      </c>
      <c r="S251" s="3">
        <v>10800</v>
      </c>
      <c r="T251" s="2" t="s">
        <v>29</v>
      </c>
      <c r="U251" s="3">
        <v>0</v>
      </c>
      <c r="V251" s="2" t="s">
        <v>29</v>
      </c>
      <c r="W251" s="3">
        <v>0</v>
      </c>
      <c r="X251" s="2" t="s">
        <v>29</v>
      </c>
      <c r="Y251" s="3">
        <v>0</v>
      </c>
      <c r="Z251" s="1" t="s">
        <v>29</v>
      </c>
      <c r="AA251" s="1" t="b">
        <v>0</v>
      </c>
    </row>
    <row r="252" spans="1:27" x14ac:dyDescent="0.25">
      <c r="A252" s="1" t="b">
        <v>0</v>
      </c>
      <c r="B252" s="1" t="s">
        <v>3826</v>
      </c>
      <c r="C252" s="2">
        <v>1</v>
      </c>
      <c r="D252" s="1" t="s">
        <v>27</v>
      </c>
      <c r="E252" s="2">
        <v>337</v>
      </c>
      <c r="F252" s="1" t="s">
        <v>29</v>
      </c>
      <c r="G252" s="1" t="s">
        <v>1196</v>
      </c>
      <c r="H252" s="1" t="s">
        <v>1196</v>
      </c>
      <c r="I252" s="2" t="s">
        <v>29</v>
      </c>
      <c r="J252" s="3">
        <v>2000</v>
      </c>
      <c r="K252" s="3">
        <v>2</v>
      </c>
      <c r="L252" s="3">
        <v>4000</v>
      </c>
      <c r="M252" s="1" t="s">
        <v>29</v>
      </c>
      <c r="N252" s="1" t="s">
        <v>40</v>
      </c>
      <c r="O252" s="3">
        <v>0</v>
      </c>
      <c r="P252" s="4" t="s">
        <v>3823</v>
      </c>
      <c r="Q252" s="1" t="b">
        <v>0</v>
      </c>
      <c r="R252" s="2">
        <v>2</v>
      </c>
      <c r="S252" s="3">
        <v>4000</v>
      </c>
      <c r="T252" s="2" t="s">
        <v>29</v>
      </c>
      <c r="U252" s="3">
        <v>0</v>
      </c>
      <c r="V252" s="2" t="s">
        <v>29</v>
      </c>
      <c r="W252" s="3">
        <v>0</v>
      </c>
      <c r="X252" s="2" t="s">
        <v>29</v>
      </c>
      <c r="Y252" s="3">
        <v>0</v>
      </c>
      <c r="Z252" s="1" t="s">
        <v>29</v>
      </c>
      <c r="AA252" s="1" t="b">
        <v>0</v>
      </c>
    </row>
    <row r="253" spans="1:27" x14ac:dyDescent="0.25">
      <c r="A253" s="1" t="b">
        <v>0</v>
      </c>
      <c r="B253" s="1" t="s">
        <v>3827</v>
      </c>
      <c r="C253" s="2">
        <v>1</v>
      </c>
      <c r="D253" s="1" t="s">
        <v>27</v>
      </c>
      <c r="E253" s="2">
        <v>338</v>
      </c>
      <c r="F253" s="1" t="s">
        <v>29</v>
      </c>
      <c r="G253" s="1" t="s">
        <v>1198</v>
      </c>
      <c r="H253" s="1" t="s">
        <v>1198</v>
      </c>
      <c r="I253" s="2" t="s">
        <v>29</v>
      </c>
      <c r="J253" s="3">
        <v>2000</v>
      </c>
      <c r="K253" s="3">
        <v>33</v>
      </c>
      <c r="L253" s="3">
        <v>66000</v>
      </c>
      <c r="M253" s="1" t="s">
        <v>29</v>
      </c>
      <c r="N253" s="1" t="s">
        <v>40</v>
      </c>
      <c r="O253" s="3">
        <v>0</v>
      </c>
      <c r="P253" s="4" t="s">
        <v>3823</v>
      </c>
      <c r="Q253" s="1" t="b">
        <v>0</v>
      </c>
      <c r="R253" s="2">
        <v>33</v>
      </c>
      <c r="S253" s="3">
        <v>66000</v>
      </c>
      <c r="T253" s="2" t="s">
        <v>29</v>
      </c>
      <c r="U253" s="3">
        <v>0</v>
      </c>
      <c r="V253" s="2" t="s">
        <v>29</v>
      </c>
      <c r="W253" s="3">
        <v>0</v>
      </c>
      <c r="X253" s="2" t="s">
        <v>29</v>
      </c>
      <c r="Y253" s="3">
        <v>0</v>
      </c>
      <c r="Z253" s="1" t="s">
        <v>29</v>
      </c>
      <c r="AA253" s="1" t="b">
        <v>0</v>
      </c>
    </row>
    <row r="254" spans="1:27" x14ac:dyDescent="0.25">
      <c r="A254" s="1" t="b">
        <v>0</v>
      </c>
      <c r="B254" s="1" t="s">
        <v>3828</v>
      </c>
      <c r="C254" s="2">
        <v>1</v>
      </c>
      <c r="D254" s="1" t="s">
        <v>27</v>
      </c>
      <c r="E254" s="2">
        <v>339</v>
      </c>
      <c r="F254" s="1" t="s">
        <v>29</v>
      </c>
      <c r="G254" s="1" t="s">
        <v>1200</v>
      </c>
      <c r="H254" s="1" t="s">
        <v>1200</v>
      </c>
      <c r="I254" s="2" t="s">
        <v>29</v>
      </c>
      <c r="J254" s="3">
        <v>2000</v>
      </c>
      <c r="K254" s="3">
        <v>5</v>
      </c>
      <c r="L254" s="3">
        <v>10000</v>
      </c>
      <c r="M254" s="1" t="s">
        <v>29</v>
      </c>
      <c r="N254" s="1" t="s">
        <v>40</v>
      </c>
      <c r="O254" s="3">
        <v>0</v>
      </c>
      <c r="P254" s="4" t="s">
        <v>3823</v>
      </c>
      <c r="Q254" s="1" t="b">
        <v>0</v>
      </c>
      <c r="R254" s="2">
        <v>5</v>
      </c>
      <c r="S254" s="3">
        <v>10000</v>
      </c>
      <c r="T254" s="2" t="s">
        <v>29</v>
      </c>
      <c r="U254" s="3">
        <v>0</v>
      </c>
      <c r="V254" s="2" t="s">
        <v>29</v>
      </c>
      <c r="W254" s="3">
        <v>0</v>
      </c>
      <c r="X254" s="2" t="s">
        <v>29</v>
      </c>
      <c r="Y254" s="3">
        <v>0</v>
      </c>
      <c r="Z254" s="1" t="s">
        <v>29</v>
      </c>
      <c r="AA254" s="1" t="b">
        <v>0</v>
      </c>
    </row>
    <row r="255" spans="1:27" x14ac:dyDescent="0.25">
      <c r="A255" s="1" t="b">
        <v>0</v>
      </c>
      <c r="B255" s="1" t="s">
        <v>3829</v>
      </c>
      <c r="C255" s="2">
        <v>1</v>
      </c>
      <c r="D255" s="1" t="s">
        <v>27</v>
      </c>
      <c r="E255" s="2">
        <v>340</v>
      </c>
      <c r="F255" s="1" t="s">
        <v>29</v>
      </c>
      <c r="G255" s="1" t="s">
        <v>1202</v>
      </c>
      <c r="H255" s="1" t="s">
        <v>1202</v>
      </c>
      <c r="I255" s="2" t="s">
        <v>29</v>
      </c>
      <c r="J255" s="3">
        <v>1600</v>
      </c>
      <c r="K255" s="3">
        <v>55</v>
      </c>
      <c r="L255" s="3">
        <v>88000</v>
      </c>
      <c r="M255" s="1" t="s">
        <v>29</v>
      </c>
      <c r="N255" s="1" t="s">
        <v>40</v>
      </c>
      <c r="O255" s="3">
        <v>0</v>
      </c>
      <c r="P255" s="4" t="s">
        <v>3823</v>
      </c>
      <c r="Q255" s="1" t="b">
        <v>0</v>
      </c>
      <c r="R255" s="2">
        <v>55</v>
      </c>
      <c r="S255" s="3">
        <v>88000</v>
      </c>
      <c r="T255" s="2" t="s">
        <v>29</v>
      </c>
      <c r="U255" s="3">
        <v>0</v>
      </c>
      <c r="V255" s="2" t="s">
        <v>29</v>
      </c>
      <c r="W255" s="3">
        <v>0</v>
      </c>
      <c r="X255" s="2" t="s">
        <v>29</v>
      </c>
      <c r="Y255" s="3">
        <v>0</v>
      </c>
      <c r="Z255" s="1" t="s">
        <v>29</v>
      </c>
      <c r="AA255" s="1" t="b">
        <v>0</v>
      </c>
    </row>
    <row r="256" spans="1:27" x14ac:dyDescent="0.25">
      <c r="A256" s="1" t="b">
        <v>0</v>
      </c>
      <c r="B256" s="1" t="s">
        <v>3830</v>
      </c>
      <c r="C256" s="2">
        <v>1</v>
      </c>
      <c r="D256" s="1" t="s">
        <v>27</v>
      </c>
      <c r="E256" s="2">
        <v>341</v>
      </c>
      <c r="F256" s="1" t="s">
        <v>29</v>
      </c>
      <c r="G256" s="1" t="s">
        <v>1204</v>
      </c>
      <c r="H256" s="1" t="s">
        <v>1204</v>
      </c>
      <c r="I256" s="2" t="s">
        <v>29</v>
      </c>
      <c r="J256" s="3">
        <v>1700</v>
      </c>
      <c r="K256" s="3">
        <v>15</v>
      </c>
      <c r="L256" s="3">
        <v>25500</v>
      </c>
      <c r="M256" s="1" t="s">
        <v>29</v>
      </c>
      <c r="N256" s="1" t="s">
        <v>40</v>
      </c>
      <c r="O256" s="3">
        <v>0</v>
      </c>
      <c r="P256" s="4" t="s">
        <v>3823</v>
      </c>
      <c r="Q256" s="1" t="b">
        <v>0</v>
      </c>
      <c r="R256" s="2">
        <v>15</v>
      </c>
      <c r="S256" s="3">
        <v>25500</v>
      </c>
      <c r="T256" s="2" t="s">
        <v>29</v>
      </c>
      <c r="U256" s="3">
        <v>0</v>
      </c>
      <c r="V256" s="2" t="s">
        <v>29</v>
      </c>
      <c r="W256" s="3">
        <v>0</v>
      </c>
      <c r="X256" s="2" t="s">
        <v>29</v>
      </c>
      <c r="Y256" s="3">
        <v>0</v>
      </c>
      <c r="Z256" s="1" t="s">
        <v>29</v>
      </c>
      <c r="AA256" s="1" t="b">
        <v>0</v>
      </c>
    </row>
    <row r="257" spans="1:27" x14ac:dyDescent="0.25">
      <c r="A257" s="1" t="b">
        <v>0</v>
      </c>
      <c r="B257" s="1" t="s">
        <v>3831</v>
      </c>
      <c r="C257" s="2">
        <v>1</v>
      </c>
      <c r="D257" s="1" t="s">
        <v>27</v>
      </c>
      <c r="E257" s="2">
        <v>342</v>
      </c>
      <c r="F257" s="1" t="s">
        <v>29</v>
      </c>
      <c r="G257" s="1" t="s">
        <v>1206</v>
      </c>
      <c r="H257" s="1" t="s">
        <v>1206</v>
      </c>
      <c r="I257" s="2" t="s">
        <v>29</v>
      </c>
      <c r="J257" s="3">
        <v>2300</v>
      </c>
      <c r="K257" s="3">
        <v>3</v>
      </c>
      <c r="L257" s="3">
        <v>6900</v>
      </c>
      <c r="M257" s="1" t="s">
        <v>29</v>
      </c>
      <c r="N257" s="1" t="s">
        <v>40</v>
      </c>
      <c r="O257" s="3">
        <v>0</v>
      </c>
      <c r="P257" s="4" t="s">
        <v>3823</v>
      </c>
      <c r="Q257" s="1" t="b">
        <v>0</v>
      </c>
      <c r="R257" s="2">
        <v>3</v>
      </c>
      <c r="S257" s="3">
        <v>6900</v>
      </c>
      <c r="T257" s="2" t="s">
        <v>29</v>
      </c>
      <c r="U257" s="3">
        <v>0</v>
      </c>
      <c r="V257" s="2" t="s">
        <v>29</v>
      </c>
      <c r="W257" s="3">
        <v>0</v>
      </c>
      <c r="X257" s="2" t="s">
        <v>29</v>
      </c>
      <c r="Y257" s="3">
        <v>0</v>
      </c>
      <c r="Z257" s="1" t="s">
        <v>29</v>
      </c>
      <c r="AA257" s="1" t="b">
        <v>0</v>
      </c>
    </row>
    <row r="258" spans="1:27" x14ac:dyDescent="0.25">
      <c r="A258" s="1" t="b">
        <v>0</v>
      </c>
      <c r="B258" s="1" t="s">
        <v>3832</v>
      </c>
      <c r="C258" s="2">
        <v>1</v>
      </c>
      <c r="D258" s="1" t="s">
        <v>27</v>
      </c>
      <c r="E258" s="2">
        <v>343</v>
      </c>
      <c r="F258" s="1" t="s">
        <v>29</v>
      </c>
      <c r="G258" s="1" t="s">
        <v>1208</v>
      </c>
      <c r="H258" s="1" t="s">
        <v>1208</v>
      </c>
      <c r="I258" s="2" t="s">
        <v>29</v>
      </c>
      <c r="J258" s="3">
        <v>2200</v>
      </c>
      <c r="K258" s="3">
        <v>7</v>
      </c>
      <c r="L258" s="3">
        <v>15400</v>
      </c>
      <c r="M258" s="1" t="s">
        <v>29</v>
      </c>
      <c r="N258" s="1" t="s">
        <v>40</v>
      </c>
      <c r="O258" s="3">
        <v>0</v>
      </c>
      <c r="P258" s="4" t="s">
        <v>3823</v>
      </c>
      <c r="Q258" s="1" t="b">
        <v>0</v>
      </c>
      <c r="R258" s="2">
        <v>7</v>
      </c>
      <c r="S258" s="3">
        <v>15400</v>
      </c>
      <c r="T258" s="2" t="s">
        <v>29</v>
      </c>
      <c r="U258" s="3">
        <v>0</v>
      </c>
      <c r="V258" s="2" t="s">
        <v>29</v>
      </c>
      <c r="W258" s="3">
        <v>0</v>
      </c>
      <c r="X258" s="2" t="s">
        <v>29</v>
      </c>
      <c r="Y258" s="3">
        <v>0</v>
      </c>
      <c r="Z258" s="1" t="s">
        <v>29</v>
      </c>
      <c r="AA258" s="1" t="b">
        <v>0</v>
      </c>
    </row>
    <row r="259" spans="1:27" x14ac:dyDescent="0.25">
      <c r="A259" s="1" t="b">
        <v>0</v>
      </c>
      <c r="B259" s="1" t="s">
        <v>3833</v>
      </c>
      <c r="C259" s="2">
        <v>1</v>
      </c>
      <c r="D259" s="1" t="s">
        <v>27</v>
      </c>
      <c r="E259" s="2">
        <v>344</v>
      </c>
      <c r="F259" s="1" t="s">
        <v>29</v>
      </c>
      <c r="G259" s="1" t="s">
        <v>1210</v>
      </c>
      <c r="H259" s="1" t="s">
        <v>1210</v>
      </c>
      <c r="I259" s="2" t="s">
        <v>29</v>
      </c>
      <c r="J259" s="3">
        <v>1200</v>
      </c>
      <c r="K259" s="3">
        <v>2</v>
      </c>
      <c r="L259" s="3">
        <v>2400</v>
      </c>
      <c r="M259" s="1" t="s">
        <v>29</v>
      </c>
      <c r="N259" s="1" t="s">
        <v>40</v>
      </c>
      <c r="O259" s="3">
        <v>0</v>
      </c>
      <c r="P259" s="4" t="s">
        <v>3823</v>
      </c>
      <c r="Q259" s="1" t="b">
        <v>0</v>
      </c>
      <c r="R259" s="2">
        <v>2</v>
      </c>
      <c r="S259" s="3">
        <v>2400</v>
      </c>
      <c r="T259" s="2" t="s">
        <v>29</v>
      </c>
      <c r="U259" s="3">
        <v>0</v>
      </c>
      <c r="V259" s="2" t="s">
        <v>29</v>
      </c>
      <c r="W259" s="3">
        <v>0</v>
      </c>
      <c r="X259" s="2" t="s">
        <v>29</v>
      </c>
      <c r="Y259" s="3">
        <v>0</v>
      </c>
      <c r="Z259" s="1" t="s">
        <v>29</v>
      </c>
      <c r="AA259" s="1" t="b">
        <v>0</v>
      </c>
    </row>
    <row r="260" spans="1:27" x14ac:dyDescent="0.25">
      <c r="A260" s="1" t="b">
        <v>0</v>
      </c>
      <c r="B260" s="1" t="s">
        <v>3834</v>
      </c>
      <c r="C260" s="2">
        <v>1</v>
      </c>
      <c r="D260" s="1" t="s">
        <v>27</v>
      </c>
      <c r="E260" s="2">
        <v>345</v>
      </c>
      <c r="F260" s="1" t="s">
        <v>29</v>
      </c>
      <c r="G260" s="1" t="s">
        <v>1212</v>
      </c>
      <c r="H260" s="1" t="s">
        <v>1212</v>
      </c>
      <c r="I260" s="2" t="s">
        <v>29</v>
      </c>
      <c r="J260" s="3">
        <v>1100</v>
      </c>
      <c r="K260" s="3">
        <v>5</v>
      </c>
      <c r="L260" s="3">
        <v>5500</v>
      </c>
      <c r="M260" s="1" t="s">
        <v>29</v>
      </c>
      <c r="N260" s="1" t="s">
        <v>40</v>
      </c>
      <c r="O260" s="3">
        <v>0</v>
      </c>
      <c r="P260" s="4" t="s">
        <v>3823</v>
      </c>
      <c r="Q260" s="1" t="b">
        <v>0</v>
      </c>
      <c r="R260" s="2">
        <v>5</v>
      </c>
      <c r="S260" s="3">
        <v>5500</v>
      </c>
      <c r="T260" s="2" t="s">
        <v>29</v>
      </c>
      <c r="U260" s="3">
        <v>0</v>
      </c>
      <c r="V260" s="2" t="s">
        <v>29</v>
      </c>
      <c r="W260" s="3">
        <v>0</v>
      </c>
      <c r="X260" s="2" t="s">
        <v>29</v>
      </c>
      <c r="Y260" s="3">
        <v>0</v>
      </c>
      <c r="Z260" s="1" t="s">
        <v>29</v>
      </c>
      <c r="AA260" s="1" t="b">
        <v>0</v>
      </c>
    </row>
    <row r="261" spans="1:27" x14ac:dyDescent="0.25">
      <c r="A261" s="1"/>
      <c r="B261" s="1"/>
      <c r="C261" s="2"/>
      <c r="D261" s="1"/>
      <c r="E261" s="2"/>
      <c r="F261" s="1"/>
      <c r="G261" s="1"/>
      <c r="H261" s="1"/>
      <c r="I261" s="2"/>
      <c r="J261" s="3"/>
      <c r="K261" s="3"/>
      <c r="L261" s="6">
        <f>SUBTOTAL(9,L249:L260)</f>
        <v>246540</v>
      </c>
      <c r="M261" s="1"/>
      <c r="N261" s="1"/>
      <c r="O261" s="3"/>
      <c r="P261" s="4"/>
      <c r="Q261" s="1"/>
      <c r="R261" s="2"/>
      <c r="S261" s="3"/>
      <c r="T261" s="2"/>
      <c r="U261" s="3"/>
      <c r="V261" s="2"/>
      <c r="W261" s="3"/>
      <c r="X261" s="2"/>
      <c r="Y261" s="3"/>
      <c r="Z261" s="1"/>
      <c r="AA261" s="1"/>
    </row>
    <row r="262" spans="1:27" x14ac:dyDescent="0.25">
      <c r="A262" s="5" t="s">
        <v>3835</v>
      </c>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1:27" x14ac:dyDescent="0.25">
      <c r="A263" s="1" t="b">
        <v>0</v>
      </c>
      <c r="B263" s="1" t="s">
        <v>3836</v>
      </c>
      <c r="C263" s="2">
        <v>2</v>
      </c>
      <c r="D263" s="1" t="s">
        <v>752</v>
      </c>
      <c r="E263" s="2">
        <v>241</v>
      </c>
      <c r="F263" s="1" t="s">
        <v>29</v>
      </c>
      <c r="G263" s="1" t="s">
        <v>1171</v>
      </c>
      <c r="H263" s="1" t="s">
        <v>1172</v>
      </c>
      <c r="I263" s="2" t="s">
        <v>29</v>
      </c>
      <c r="J263" s="3">
        <v>3500</v>
      </c>
      <c r="K263" s="3">
        <v>7</v>
      </c>
      <c r="L263" s="3">
        <v>24500</v>
      </c>
      <c r="M263" s="1" t="s">
        <v>751</v>
      </c>
      <c r="N263" s="1" t="s">
        <v>40</v>
      </c>
      <c r="O263" s="3">
        <v>0</v>
      </c>
      <c r="P263" s="4" t="s">
        <v>3837</v>
      </c>
      <c r="Q263" s="1" t="b">
        <v>0</v>
      </c>
      <c r="R263" s="2">
        <v>7</v>
      </c>
      <c r="S263" s="3">
        <v>24500</v>
      </c>
      <c r="T263" s="2" t="s">
        <v>29</v>
      </c>
      <c r="U263" s="3">
        <v>0</v>
      </c>
      <c r="V263" s="2" t="s">
        <v>29</v>
      </c>
      <c r="W263" s="3">
        <v>0</v>
      </c>
      <c r="X263" s="2" t="s">
        <v>29</v>
      </c>
      <c r="Y263" s="3">
        <v>0</v>
      </c>
      <c r="Z263" s="1" t="s">
        <v>29</v>
      </c>
      <c r="AA263" s="1" t="b">
        <v>0</v>
      </c>
    </row>
    <row r="264" spans="1:27" x14ac:dyDescent="0.25">
      <c r="A264" s="1" t="b">
        <v>0</v>
      </c>
      <c r="B264" s="1" t="s">
        <v>3838</v>
      </c>
      <c r="C264" s="2">
        <v>2</v>
      </c>
      <c r="D264" s="1" t="s">
        <v>752</v>
      </c>
      <c r="E264" s="2">
        <v>246</v>
      </c>
      <c r="F264" s="1" t="s">
        <v>29</v>
      </c>
      <c r="G264" s="1" t="s">
        <v>1175</v>
      </c>
      <c r="H264" s="1" t="s">
        <v>1175</v>
      </c>
      <c r="I264" s="2" t="s">
        <v>29</v>
      </c>
      <c r="J264" s="3">
        <v>1000</v>
      </c>
      <c r="K264" s="3">
        <v>7</v>
      </c>
      <c r="L264" s="3">
        <v>7000</v>
      </c>
      <c r="M264" s="1" t="s">
        <v>751</v>
      </c>
      <c r="N264" s="1" t="s">
        <v>40</v>
      </c>
      <c r="O264" s="3">
        <v>0</v>
      </c>
      <c r="P264" s="4" t="s">
        <v>3837</v>
      </c>
      <c r="Q264" s="1" t="b">
        <v>0</v>
      </c>
      <c r="R264" s="2">
        <v>7</v>
      </c>
      <c r="S264" s="3">
        <v>7000</v>
      </c>
      <c r="T264" s="2" t="s">
        <v>29</v>
      </c>
      <c r="U264" s="3">
        <v>0</v>
      </c>
      <c r="V264" s="2" t="s">
        <v>29</v>
      </c>
      <c r="W264" s="3">
        <v>0</v>
      </c>
      <c r="X264" s="2" t="s">
        <v>29</v>
      </c>
      <c r="Y264" s="3">
        <v>0</v>
      </c>
      <c r="Z264" s="1" t="s">
        <v>29</v>
      </c>
      <c r="AA264" s="1" t="b">
        <v>0</v>
      </c>
    </row>
    <row r="265" spans="1:27" x14ac:dyDescent="0.25">
      <c r="A265" s="1" t="b">
        <v>0</v>
      </c>
      <c r="B265" s="1" t="s">
        <v>3839</v>
      </c>
      <c r="C265" s="2">
        <v>4</v>
      </c>
      <c r="D265" s="1" t="s">
        <v>848</v>
      </c>
      <c r="E265" s="2">
        <v>242</v>
      </c>
      <c r="F265" s="1" t="s">
        <v>29</v>
      </c>
      <c r="G265" s="1" t="s">
        <v>1178</v>
      </c>
      <c r="H265" s="1" t="s">
        <v>1179</v>
      </c>
      <c r="I265" s="2" t="s">
        <v>29</v>
      </c>
      <c r="J265" s="3">
        <v>5000</v>
      </c>
      <c r="K265" s="3">
        <v>7</v>
      </c>
      <c r="L265" s="3">
        <v>35000</v>
      </c>
      <c r="M265" s="1" t="s">
        <v>751</v>
      </c>
      <c r="N265" s="1" t="s">
        <v>40</v>
      </c>
      <c r="O265" s="3">
        <v>0</v>
      </c>
      <c r="P265" s="4" t="s">
        <v>3837</v>
      </c>
      <c r="Q265" s="1" t="b">
        <v>0</v>
      </c>
      <c r="R265" s="2">
        <v>7</v>
      </c>
      <c r="S265" s="3">
        <v>35000</v>
      </c>
      <c r="T265" s="2" t="s">
        <v>29</v>
      </c>
      <c r="U265" s="3">
        <v>0</v>
      </c>
      <c r="V265" s="2" t="s">
        <v>29</v>
      </c>
      <c r="W265" s="3">
        <v>0</v>
      </c>
      <c r="X265" s="2" t="s">
        <v>29</v>
      </c>
      <c r="Y265" s="3">
        <v>0</v>
      </c>
      <c r="Z265" s="1" t="s">
        <v>29</v>
      </c>
      <c r="AA265" s="1" t="b">
        <v>0</v>
      </c>
    </row>
    <row r="266" spans="1:27" x14ac:dyDescent="0.25">
      <c r="A266" s="1" t="b">
        <v>0</v>
      </c>
      <c r="B266" s="1" t="s">
        <v>3840</v>
      </c>
      <c r="C266" s="2">
        <v>4</v>
      </c>
      <c r="D266" s="1" t="s">
        <v>848</v>
      </c>
      <c r="E266" s="2">
        <v>243</v>
      </c>
      <c r="F266" s="1" t="s">
        <v>29</v>
      </c>
      <c r="G266" s="1" t="s">
        <v>1182</v>
      </c>
      <c r="H266" s="1" t="s">
        <v>1182</v>
      </c>
      <c r="I266" s="2" t="s">
        <v>29</v>
      </c>
      <c r="J266" s="3">
        <v>250</v>
      </c>
      <c r="K266" s="3">
        <v>7</v>
      </c>
      <c r="L266" s="3">
        <v>1750</v>
      </c>
      <c r="M266" s="1" t="s">
        <v>751</v>
      </c>
      <c r="N266" s="1" t="s">
        <v>40</v>
      </c>
      <c r="O266" s="3">
        <v>0</v>
      </c>
      <c r="P266" s="4" t="s">
        <v>3837</v>
      </c>
      <c r="Q266" s="1" t="b">
        <v>0</v>
      </c>
      <c r="R266" s="2">
        <v>7</v>
      </c>
      <c r="S266" s="3">
        <v>1750</v>
      </c>
      <c r="T266" s="2" t="s">
        <v>29</v>
      </c>
      <c r="U266" s="3">
        <v>0</v>
      </c>
      <c r="V266" s="2" t="s">
        <v>29</v>
      </c>
      <c r="W266" s="3">
        <v>0</v>
      </c>
      <c r="X266" s="2" t="s">
        <v>29</v>
      </c>
      <c r="Y266" s="3">
        <v>0</v>
      </c>
      <c r="Z266" s="1" t="s">
        <v>29</v>
      </c>
      <c r="AA266" s="1" t="b">
        <v>0</v>
      </c>
    </row>
    <row r="267" spans="1:27" x14ac:dyDescent="0.25">
      <c r="A267" s="1" t="b">
        <v>0</v>
      </c>
      <c r="B267" s="1" t="s">
        <v>3841</v>
      </c>
      <c r="C267" s="2">
        <v>4</v>
      </c>
      <c r="D267" s="1" t="s">
        <v>848</v>
      </c>
      <c r="E267" s="2">
        <v>244</v>
      </c>
      <c r="F267" s="1" t="s">
        <v>29</v>
      </c>
      <c r="G267" s="1" t="s">
        <v>1184</v>
      </c>
      <c r="H267" s="1" t="s">
        <v>1184</v>
      </c>
      <c r="I267" s="2" t="s">
        <v>29</v>
      </c>
      <c r="J267" s="3">
        <v>200</v>
      </c>
      <c r="K267" s="3">
        <v>7</v>
      </c>
      <c r="L267" s="3">
        <v>1400</v>
      </c>
      <c r="M267" s="1" t="s">
        <v>751</v>
      </c>
      <c r="N267" s="1" t="s">
        <v>40</v>
      </c>
      <c r="O267" s="3">
        <v>0</v>
      </c>
      <c r="P267" s="4" t="s">
        <v>3837</v>
      </c>
      <c r="Q267" s="1" t="b">
        <v>0</v>
      </c>
      <c r="R267" s="2">
        <v>7</v>
      </c>
      <c r="S267" s="3">
        <v>1400</v>
      </c>
      <c r="T267" s="2" t="s">
        <v>29</v>
      </c>
      <c r="U267" s="3">
        <v>0</v>
      </c>
      <c r="V267" s="2" t="s">
        <v>29</v>
      </c>
      <c r="W267" s="3">
        <v>0</v>
      </c>
      <c r="X267" s="2" t="s">
        <v>29</v>
      </c>
      <c r="Y267" s="3">
        <v>0</v>
      </c>
      <c r="Z267" s="1" t="s">
        <v>29</v>
      </c>
      <c r="AA267" s="1" t="b">
        <v>0</v>
      </c>
    </row>
    <row r="268" spans="1:27" x14ac:dyDescent="0.25">
      <c r="A268" s="1" t="b">
        <v>0</v>
      </c>
      <c r="B268" s="1" t="s">
        <v>3842</v>
      </c>
      <c r="C268" s="2">
        <v>4</v>
      </c>
      <c r="D268" s="1" t="s">
        <v>848</v>
      </c>
      <c r="E268" s="2">
        <v>245</v>
      </c>
      <c r="F268" s="1" t="s">
        <v>29</v>
      </c>
      <c r="G268" s="1" t="s">
        <v>1186</v>
      </c>
      <c r="H268" s="1" t="s">
        <v>1186</v>
      </c>
      <c r="I268" s="2" t="s">
        <v>29</v>
      </c>
      <c r="J268" s="3">
        <v>1000</v>
      </c>
      <c r="K268" s="3">
        <v>7</v>
      </c>
      <c r="L268" s="3">
        <v>7000</v>
      </c>
      <c r="M268" s="1" t="s">
        <v>751</v>
      </c>
      <c r="N268" s="1" t="s">
        <v>40</v>
      </c>
      <c r="O268" s="3">
        <v>0</v>
      </c>
      <c r="P268" s="4" t="s">
        <v>3837</v>
      </c>
      <c r="Q268" s="1" t="b">
        <v>0</v>
      </c>
      <c r="R268" s="2">
        <v>7</v>
      </c>
      <c r="S268" s="3">
        <v>7000</v>
      </c>
      <c r="T268" s="2" t="s">
        <v>29</v>
      </c>
      <c r="U268" s="3">
        <v>0</v>
      </c>
      <c r="V268" s="2" t="s">
        <v>29</v>
      </c>
      <c r="W268" s="3">
        <v>0</v>
      </c>
      <c r="X268" s="2" t="s">
        <v>29</v>
      </c>
      <c r="Y268" s="3">
        <v>0</v>
      </c>
      <c r="Z268" s="1" t="s">
        <v>29</v>
      </c>
      <c r="AA268" s="1" t="b">
        <v>0</v>
      </c>
    </row>
    <row r="269" spans="1:27" x14ac:dyDescent="0.25">
      <c r="A269" s="1"/>
      <c r="B269" s="1"/>
      <c r="C269" s="2"/>
      <c r="D269" s="1"/>
      <c r="E269" s="2"/>
      <c r="F269" s="1"/>
      <c r="G269" s="1"/>
      <c r="H269" s="1"/>
      <c r="I269" s="2"/>
      <c r="J269" s="3"/>
      <c r="K269" s="3"/>
      <c r="L269" s="6">
        <f>SUBTOTAL(9,L263:L268)</f>
        <v>76650</v>
      </c>
      <c r="M269" s="1"/>
      <c r="N269" s="1"/>
      <c r="O269" s="3"/>
      <c r="P269" s="4"/>
      <c r="Q269" s="1"/>
      <c r="R269" s="2"/>
      <c r="S269" s="3"/>
      <c r="T269" s="2"/>
      <c r="U269" s="3"/>
      <c r="V269" s="2"/>
      <c r="W269" s="3"/>
      <c r="X269" s="2"/>
      <c r="Y269" s="3"/>
      <c r="Z269" s="1"/>
      <c r="AA269" s="1"/>
    </row>
    <row r="270" spans="1:27" x14ac:dyDescent="0.25">
      <c r="A270" s="1"/>
      <c r="B270" s="1"/>
      <c r="C270" s="2"/>
      <c r="D270" s="1"/>
      <c r="E270" s="2"/>
      <c r="F270" s="1"/>
      <c r="G270" s="1"/>
      <c r="H270" s="1"/>
      <c r="I270" s="2"/>
      <c r="J270" s="3"/>
      <c r="K270" s="3"/>
      <c r="L270" s="6">
        <f>SUBTOTAL(9,L249:L260,L263:L268)</f>
        <v>323190</v>
      </c>
      <c r="M270" s="1"/>
      <c r="N270" s="1"/>
      <c r="O270" s="3"/>
      <c r="P270" s="4"/>
      <c r="Q270" s="1"/>
      <c r="R270" s="2"/>
      <c r="S270" s="3"/>
      <c r="T270" s="2"/>
      <c r="U270" s="3"/>
      <c r="V270" s="2"/>
      <c r="W270" s="3"/>
      <c r="X270" s="2"/>
      <c r="Y270" s="3"/>
      <c r="Z270" s="1"/>
      <c r="AA270" s="1"/>
    </row>
    <row r="271" spans="1:27" x14ac:dyDescent="0.25">
      <c r="A271" s="5" t="s">
        <v>1213</v>
      </c>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1:27" x14ac:dyDescent="0.25">
      <c r="A272" s="5" t="s">
        <v>3843</v>
      </c>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1:27" x14ac:dyDescent="0.25">
      <c r="A273" s="1" t="b">
        <v>0</v>
      </c>
      <c r="B273" s="1" t="s">
        <v>3844</v>
      </c>
      <c r="C273" s="2">
        <v>1</v>
      </c>
      <c r="D273" s="1" t="s">
        <v>27</v>
      </c>
      <c r="E273" s="2">
        <v>156</v>
      </c>
      <c r="F273" s="1" t="s">
        <v>29</v>
      </c>
      <c r="G273" s="1" t="s">
        <v>1216</v>
      </c>
      <c r="H273" s="1" t="s">
        <v>29</v>
      </c>
      <c r="I273" s="2" t="s">
        <v>29</v>
      </c>
      <c r="J273" s="3">
        <v>54</v>
      </c>
      <c r="K273" s="3">
        <v>984</v>
      </c>
      <c r="L273" s="3">
        <v>53136</v>
      </c>
      <c r="M273" s="1" t="s">
        <v>751</v>
      </c>
      <c r="N273" s="1" t="s">
        <v>1217</v>
      </c>
      <c r="O273" s="3">
        <v>0</v>
      </c>
      <c r="P273" s="4" t="s">
        <v>3781</v>
      </c>
      <c r="Q273" s="1" t="b">
        <v>0</v>
      </c>
      <c r="R273" s="2">
        <v>984</v>
      </c>
      <c r="S273" s="3">
        <v>53136</v>
      </c>
      <c r="T273" s="2" t="s">
        <v>29</v>
      </c>
      <c r="U273" s="3">
        <v>0</v>
      </c>
      <c r="V273" s="2" t="s">
        <v>29</v>
      </c>
      <c r="W273" s="3">
        <v>0</v>
      </c>
      <c r="X273" s="2" t="s">
        <v>29</v>
      </c>
      <c r="Y273" s="3">
        <v>0</v>
      </c>
      <c r="Z273" s="1" t="s">
        <v>29</v>
      </c>
      <c r="AA273" s="1" t="b">
        <v>0</v>
      </c>
    </row>
    <row r="274" spans="1:27" x14ac:dyDescent="0.25">
      <c r="A274" s="1" t="b">
        <v>0</v>
      </c>
      <c r="B274" s="1" t="s">
        <v>3845</v>
      </c>
      <c r="C274" s="2">
        <v>1</v>
      </c>
      <c r="D274" s="1" t="s">
        <v>27</v>
      </c>
      <c r="E274" s="2">
        <v>157</v>
      </c>
      <c r="F274" s="1" t="s">
        <v>29</v>
      </c>
      <c r="G274" s="1" t="s">
        <v>1219</v>
      </c>
      <c r="H274" s="1" t="s">
        <v>29</v>
      </c>
      <c r="I274" s="2" t="s">
        <v>29</v>
      </c>
      <c r="J274" s="3">
        <v>25</v>
      </c>
      <c r="K274" s="3">
        <v>1000</v>
      </c>
      <c r="L274" s="3">
        <v>25000</v>
      </c>
      <c r="M274" s="1" t="s">
        <v>751</v>
      </c>
      <c r="N274" s="1" t="s">
        <v>1217</v>
      </c>
      <c r="O274" s="3">
        <v>0</v>
      </c>
      <c r="P274" s="4" t="s">
        <v>3781</v>
      </c>
      <c r="Q274" s="1" t="b">
        <v>0</v>
      </c>
      <c r="R274" s="2">
        <v>1000</v>
      </c>
      <c r="S274" s="3">
        <v>25000</v>
      </c>
      <c r="T274" s="2" t="s">
        <v>29</v>
      </c>
      <c r="U274" s="3">
        <v>0</v>
      </c>
      <c r="V274" s="2" t="s">
        <v>29</v>
      </c>
      <c r="W274" s="3">
        <v>0</v>
      </c>
      <c r="X274" s="2" t="s">
        <v>29</v>
      </c>
      <c r="Y274" s="3">
        <v>0</v>
      </c>
      <c r="Z274" s="1" t="s">
        <v>29</v>
      </c>
      <c r="AA274" s="1" t="b">
        <v>0</v>
      </c>
    </row>
    <row r="275" spans="1:27" x14ac:dyDescent="0.25">
      <c r="A275" s="1" t="b">
        <v>0</v>
      </c>
      <c r="B275" s="1" t="s">
        <v>3846</v>
      </c>
      <c r="C275" s="2">
        <v>1</v>
      </c>
      <c r="D275" s="1" t="s">
        <v>27</v>
      </c>
      <c r="E275" s="2">
        <v>291</v>
      </c>
      <c r="F275" s="1" t="s">
        <v>29</v>
      </c>
      <c r="G275" s="1" t="s">
        <v>1221</v>
      </c>
      <c r="H275" s="1" t="s">
        <v>1221</v>
      </c>
      <c r="I275" s="2" t="s">
        <v>29</v>
      </c>
      <c r="J275" s="3">
        <v>12</v>
      </c>
      <c r="K275" s="3">
        <v>880</v>
      </c>
      <c r="L275" s="3">
        <v>10560</v>
      </c>
      <c r="M275" s="1" t="s">
        <v>751</v>
      </c>
      <c r="N275" s="1" t="s">
        <v>40</v>
      </c>
      <c r="O275" s="3">
        <v>0</v>
      </c>
      <c r="P275" s="4" t="s">
        <v>3781</v>
      </c>
      <c r="Q275" s="1" t="b">
        <v>0</v>
      </c>
      <c r="R275" s="2">
        <v>880</v>
      </c>
      <c r="S275" s="3">
        <v>10560</v>
      </c>
      <c r="T275" s="2" t="s">
        <v>29</v>
      </c>
      <c r="U275" s="3">
        <v>0</v>
      </c>
      <c r="V275" s="2" t="s">
        <v>29</v>
      </c>
      <c r="W275" s="3">
        <v>0</v>
      </c>
      <c r="X275" s="2" t="s">
        <v>29</v>
      </c>
      <c r="Y275" s="3">
        <v>0</v>
      </c>
      <c r="Z275" s="1" t="s">
        <v>29</v>
      </c>
      <c r="AA275" s="1" t="b">
        <v>0</v>
      </c>
    </row>
    <row r="276" spans="1:27" x14ac:dyDescent="0.25">
      <c r="A276" s="1" t="b">
        <v>0</v>
      </c>
      <c r="B276" s="1" t="s">
        <v>3847</v>
      </c>
      <c r="C276" s="2">
        <v>1</v>
      </c>
      <c r="D276" s="1" t="s">
        <v>27</v>
      </c>
      <c r="E276" s="2">
        <v>292</v>
      </c>
      <c r="F276" s="1" t="s">
        <v>29</v>
      </c>
      <c r="G276" s="1" t="s">
        <v>1223</v>
      </c>
      <c r="H276" s="1" t="s">
        <v>1223</v>
      </c>
      <c r="I276" s="2" t="s">
        <v>29</v>
      </c>
      <c r="J276" s="3">
        <v>70</v>
      </c>
      <c r="K276" s="3">
        <v>660</v>
      </c>
      <c r="L276" s="3">
        <v>46200</v>
      </c>
      <c r="M276" s="1" t="s">
        <v>751</v>
      </c>
      <c r="N276" s="1" t="s">
        <v>40</v>
      </c>
      <c r="O276" s="3">
        <v>0</v>
      </c>
      <c r="P276" s="4" t="s">
        <v>3781</v>
      </c>
      <c r="Q276" s="1" t="b">
        <v>0</v>
      </c>
      <c r="R276" s="2">
        <v>660</v>
      </c>
      <c r="S276" s="3">
        <v>46200</v>
      </c>
      <c r="T276" s="2" t="s">
        <v>29</v>
      </c>
      <c r="U276" s="3">
        <v>0</v>
      </c>
      <c r="V276" s="2" t="s">
        <v>29</v>
      </c>
      <c r="W276" s="3">
        <v>0</v>
      </c>
      <c r="X276" s="2" t="s">
        <v>29</v>
      </c>
      <c r="Y276" s="3">
        <v>0</v>
      </c>
      <c r="Z276" s="1" t="s">
        <v>29</v>
      </c>
      <c r="AA276" s="1" t="b">
        <v>0</v>
      </c>
    </row>
    <row r="277" spans="1:27" x14ac:dyDescent="0.25">
      <c r="A277" s="1" t="b">
        <v>0</v>
      </c>
      <c r="B277" s="1" t="s">
        <v>3848</v>
      </c>
      <c r="C277" s="2">
        <v>1</v>
      </c>
      <c r="D277" s="1" t="s">
        <v>27</v>
      </c>
      <c r="E277" s="2">
        <v>293</v>
      </c>
      <c r="F277" s="1" t="s">
        <v>29</v>
      </c>
      <c r="G277" s="1" t="s">
        <v>1225</v>
      </c>
      <c r="H277" s="1" t="s">
        <v>1225</v>
      </c>
      <c r="I277" s="2" t="s">
        <v>29</v>
      </c>
      <c r="J277" s="3">
        <v>60</v>
      </c>
      <c r="K277" s="3">
        <v>240</v>
      </c>
      <c r="L277" s="3">
        <v>14400</v>
      </c>
      <c r="M277" s="1" t="s">
        <v>751</v>
      </c>
      <c r="N277" s="1" t="s">
        <v>40</v>
      </c>
      <c r="O277" s="3">
        <v>0</v>
      </c>
      <c r="P277" s="4" t="s">
        <v>3781</v>
      </c>
      <c r="Q277" s="1" t="b">
        <v>0</v>
      </c>
      <c r="R277" s="2">
        <v>240</v>
      </c>
      <c r="S277" s="3">
        <v>14400</v>
      </c>
      <c r="T277" s="2" t="s">
        <v>29</v>
      </c>
      <c r="U277" s="3">
        <v>0</v>
      </c>
      <c r="V277" s="2" t="s">
        <v>29</v>
      </c>
      <c r="W277" s="3">
        <v>0</v>
      </c>
      <c r="X277" s="2" t="s">
        <v>29</v>
      </c>
      <c r="Y277" s="3">
        <v>0</v>
      </c>
      <c r="Z277" s="1" t="s">
        <v>29</v>
      </c>
      <c r="AA277" s="1" t="b">
        <v>0</v>
      </c>
    </row>
    <row r="278" spans="1:27" x14ac:dyDescent="0.25">
      <c r="A278" s="1" t="b">
        <v>0</v>
      </c>
      <c r="B278" s="1" t="s">
        <v>3849</v>
      </c>
      <c r="C278" s="2">
        <v>1</v>
      </c>
      <c r="D278" s="1" t="s">
        <v>27</v>
      </c>
      <c r="E278" s="2">
        <v>294</v>
      </c>
      <c r="F278" s="1" t="s">
        <v>29</v>
      </c>
      <c r="G278" s="1" t="s">
        <v>1227</v>
      </c>
      <c r="H278" s="1" t="s">
        <v>1227</v>
      </c>
      <c r="I278" s="2" t="s">
        <v>29</v>
      </c>
      <c r="J278" s="3">
        <v>26</v>
      </c>
      <c r="K278" s="3">
        <v>180</v>
      </c>
      <c r="L278" s="3">
        <v>4680</v>
      </c>
      <c r="M278" s="1" t="s">
        <v>751</v>
      </c>
      <c r="N278" s="1" t="s">
        <v>40</v>
      </c>
      <c r="O278" s="3">
        <v>0</v>
      </c>
      <c r="P278" s="4" t="s">
        <v>3781</v>
      </c>
      <c r="Q278" s="1" t="b">
        <v>0</v>
      </c>
      <c r="R278" s="2">
        <v>180</v>
      </c>
      <c r="S278" s="3">
        <v>4680</v>
      </c>
      <c r="T278" s="2" t="s">
        <v>29</v>
      </c>
      <c r="U278" s="3">
        <v>0</v>
      </c>
      <c r="V278" s="2" t="s">
        <v>29</v>
      </c>
      <c r="W278" s="3">
        <v>0</v>
      </c>
      <c r="X278" s="2" t="s">
        <v>29</v>
      </c>
      <c r="Y278" s="3">
        <v>0</v>
      </c>
      <c r="Z278" s="1" t="s">
        <v>29</v>
      </c>
      <c r="AA278" s="1" t="b">
        <v>0</v>
      </c>
    </row>
    <row r="279" spans="1:27" x14ac:dyDescent="0.25">
      <c r="A279" s="1" t="b">
        <v>0</v>
      </c>
      <c r="B279" s="1" t="s">
        <v>3850</v>
      </c>
      <c r="C279" s="2">
        <v>1</v>
      </c>
      <c r="D279" s="1" t="s">
        <v>27</v>
      </c>
      <c r="E279" s="2">
        <v>296</v>
      </c>
      <c r="F279" s="1" t="s">
        <v>29</v>
      </c>
      <c r="G279" s="1" t="s">
        <v>1229</v>
      </c>
      <c r="H279" s="1" t="s">
        <v>1229</v>
      </c>
      <c r="I279" s="2" t="s">
        <v>29</v>
      </c>
      <c r="J279" s="3">
        <v>560</v>
      </c>
      <c r="K279" s="3">
        <v>60</v>
      </c>
      <c r="L279" s="3">
        <v>33600</v>
      </c>
      <c r="M279" s="1" t="s">
        <v>751</v>
      </c>
      <c r="N279" s="1" t="s">
        <v>40</v>
      </c>
      <c r="O279" s="3">
        <v>0</v>
      </c>
      <c r="P279" s="4" t="s">
        <v>3781</v>
      </c>
      <c r="Q279" s="1" t="b">
        <v>0</v>
      </c>
      <c r="R279" s="2">
        <v>60</v>
      </c>
      <c r="S279" s="3">
        <v>33600</v>
      </c>
      <c r="T279" s="2" t="s">
        <v>29</v>
      </c>
      <c r="U279" s="3">
        <v>0</v>
      </c>
      <c r="V279" s="2" t="s">
        <v>29</v>
      </c>
      <c r="W279" s="3">
        <v>0</v>
      </c>
      <c r="X279" s="2" t="s">
        <v>29</v>
      </c>
      <c r="Y279" s="3">
        <v>0</v>
      </c>
      <c r="Z279" s="1" t="s">
        <v>29</v>
      </c>
      <c r="AA279" s="1" t="b">
        <v>0</v>
      </c>
    </row>
    <row r="280" spans="1:27" x14ac:dyDescent="0.25">
      <c r="A280" s="1"/>
      <c r="B280" s="1"/>
      <c r="C280" s="2"/>
      <c r="D280" s="1"/>
      <c r="E280" s="2"/>
      <c r="F280" s="1"/>
      <c r="G280" s="1"/>
      <c r="H280" s="1"/>
      <c r="I280" s="2"/>
      <c r="J280" s="3"/>
      <c r="K280" s="3"/>
      <c r="L280" s="6">
        <f>SUBTOTAL(9,L273:L279)</f>
        <v>187576</v>
      </c>
      <c r="M280" s="1"/>
      <c r="N280" s="1"/>
      <c r="O280" s="3"/>
      <c r="P280" s="4"/>
      <c r="Q280" s="1"/>
      <c r="R280" s="2"/>
      <c r="S280" s="3"/>
      <c r="T280" s="2"/>
      <c r="U280" s="3"/>
      <c r="V280" s="2"/>
      <c r="W280" s="3"/>
      <c r="X280" s="2"/>
      <c r="Y280" s="3"/>
      <c r="Z280" s="1"/>
      <c r="AA280" s="1"/>
    </row>
    <row r="281" spans="1:27" x14ac:dyDescent="0.25">
      <c r="A281" s="1"/>
      <c r="B281" s="1"/>
      <c r="C281" s="2"/>
      <c r="D281" s="1"/>
      <c r="E281" s="2"/>
      <c r="F281" s="1"/>
      <c r="G281" s="1"/>
      <c r="H281" s="1"/>
      <c r="I281" s="2"/>
      <c r="J281" s="3"/>
      <c r="K281" s="3"/>
      <c r="L281" s="6">
        <f>SUBTOTAL(9,L273:L279)</f>
        <v>187576</v>
      </c>
      <c r="M281" s="1"/>
      <c r="N281" s="1"/>
      <c r="O281" s="3"/>
      <c r="P281" s="4"/>
      <c r="Q281" s="1"/>
      <c r="R281" s="2"/>
      <c r="S281" s="3"/>
      <c r="T281" s="2"/>
      <c r="U281" s="3"/>
      <c r="V281" s="2"/>
      <c r="W281" s="3"/>
      <c r="X281" s="2"/>
      <c r="Y281" s="3"/>
      <c r="Z281" s="1"/>
      <c r="AA281" s="1"/>
    </row>
    <row r="282" spans="1:27" x14ac:dyDescent="0.25">
      <c r="A282" s="5" t="s">
        <v>1230</v>
      </c>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1:27" x14ac:dyDescent="0.25">
      <c r="A283" s="5" t="s">
        <v>3851</v>
      </c>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1:27" x14ac:dyDescent="0.25">
      <c r="A284" s="1" t="b">
        <v>0</v>
      </c>
      <c r="B284" s="1" t="s">
        <v>3852</v>
      </c>
      <c r="C284" s="2">
        <v>1</v>
      </c>
      <c r="D284" s="1" t="s">
        <v>27</v>
      </c>
      <c r="E284" s="2">
        <v>283</v>
      </c>
      <c r="F284" s="1" t="s">
        <v>29</v>
      </c>
      <c r="G284" s="1" t="s">
        <v>1233</v>
      </c>
      <c r="H284" s="1" t="s">
        <v>1233</v>
      </c>
      <c r="I284" s="2" t="s">
        <v>29</v>
      </c>
      <c r="J284" s="3">
        <v>58</v>
      </c>
      <c r="K284" s="3">
        <v>600</v>
      </c>
      <c r="L284" s="3">
        <v>34800</v>
      </c>
      <c r="M284" s="1" t="s">
        <v>751</v>
      </c>
      <c r="N284" s="1" t="s">
        <v>40</v>
      </c>
      <c r="O284" s="3">
        <v>0</v>
      </c>
      <c r="P284" s="4" t="s">
        <v>3781</v>
      </c>
      <c r="Q284" s="1" t="b">
        <v>0</v>
      </c>
      <c r="R284" s="2">
        <v>600</v>
      </c>
      <c r="S284" s="3">
        <v>34800</v>
      </c>
      <c r="T284" s="2" t="s">
        <v>29</v>
      </c>
      <c r="U284" s="3">
        <v>0</v>
      </c>
      <c r="V284" s="2" t="s">
        <v>29</v>
      </c>
      <c r="W284" s="3">
        <v>0</v>
      </c>
      <c r="X284" s="2" t="s">
        <v>29</v>
      </c>
      <c r="Y284" s="3">
        <v>0</v>
      </c>
      <c r="Z284" s="1" t="s">
        <v>29</v>
      </c>
      <c r="AA284" s="1" t="b">
        <v>0</v>
      </c>
    </row>
    <row r="285" spans="1:27" x14ac:dyDescent="0.25">
      <c r="A285" s="1" t="b">
        <v>0</v>
      </c>
      <c r="B285" s="1" t="s">
        <v>3853</v>
      </c>
      <c r="C285" s="2">
        <v>1</v>
      </c>
      <c r="D285" s="1" t="s">
        <v>27</v>
      </c>
      <c r="E285" s="2">
        <v>284</v>
      </c>
      <c r="F285" s="1" t="s">
        <v>29</v>
      </c>
      <c r="G285" s="1" t="s">
        <v>1235</v>
      </c>
      <c r="H285" s="1" t="s">
        <v>1235</v>
      </c>
      <c r="I285" s="2" t="s">
        <v>29</v>
      </c>
      <c r="J285" s="3">
        <v>50</v>
      </c>
      <c r="K285" s="3">
        <v>1560</v>
      </c>
      <c r="L285" s="3">
        <v>78000</v>
      </c>
      <c r="M285" s="1" t="s">
        <v>751</v>
      </c>
      <c r="N285" s="1" t="s">
        <v>40</v>
      </c>
      <c r="O285" s="3">
        <v>0</v>
      </c>
      <c r="P285" s="4" t="s">
        <v>3781</v>
      </c>
      <c r="Q285" s="1" t="b">
        <v>0</v>
      </c>
      <c r="R285" s="2">
        <v>1560</v>
      </c>
      <c r="S285" s="3">
        <v>78000</v>
      </c>
      <c r="T285" s="2" t="s">
        <v>29</v>
      </c>
      <c r="U285" s="3">
        <v>0</v>
      </c>
      <c r="V285" s="2" t="s">
        <v>29</v>
      </c>
      <c r="W285" s="3">
        <v>0</v>
      </c>
      <c r="X285" s="2" t="s">
        <v>29</v>
      </c>
      <c r="Y285" s="3">
        <v>0</v>
      </c>
      <c r="Z285" s="1" t="s">
        <v>29</v>
      </c>
      <c r="AA285" s="1" t="b">
        <v>0</v>
      </c>
    </row>
    <row r="286" spans="1:27" x14ac:dyDescent="0.25">
      <c r="A286" s="1" t="b">
        <v>0</v>
      </c>
      <c r="B286" s="1" t="s">
        <v>3854</v>
      </c>
      <c r="C286" s="2">
        <v>1</v>
      </c>
      <c r="D286" s="1" t="s">
        <v>27</v>
      </c>
      <c r="E286" s="2">
        <v>285</v>
      </c>
      <c r="F286" s="1" t="s">
        <v>29</v>
      </c>
      <c r="G286" s="1" t="s">
        <v>1237</v>
      </c>
      <c r="H286" s="1" t="s">
        <v>1237</v>
      </c>
      <c r="I286" s="2" t="s">
        <v>29</v>
      </c>
      <c r="J286" s="3">
        <v>60</v>
      </c>
      <c r="K286" s="3">
        <v>480</v>
      </c>
      <c r="L286" s="3">
        <v>28800</v>
      </c>
      <c r="M286" s="1" t="s">
        <v>751</v>
      </c>
      <c r="N286" s="1" t="s">
        <v>40</v>
      </c>
      <c r="O286" s="3">
        <v>0</v>
      </c>
      <c r="P286" s="4" t="s">
        <v>3781</v>
      </c>
      <c r="Q286" s="1" t="b">
        <v>0</v>
      </c>
      <c r="R286" s="2">
        <v>480</v>
      </c>
      <c r="S286" s="3">
        <v>28800</v>
      </c>
      <c r="T286" s="2" t="s">
        <v>29</v>
      </c>
      <c r="U286" s="3">
        <v>0</v>
      </c>
      <c r="V286" s="2" t="s">
        <v>29</v>
      </c>
      <c r="W286" s="3">
        <v>0</v>
      </c>
      <c r="X286" s="2" t="s">
        <v>29</v>
      </c>
      <c r="Y286" s="3">
        <v>0</v>
      </c>
      <c r="Z286" s="1" t="s">
        <v>29</v>
      </c>
      <c r="AA286" s="1" t="b">
        <v>0</v>
      </c>
    </row>
    <row r="287" spans="1:27" x14ac:dyDescent="0.25">
      <c r="A287" s="1" t="b">
        <v>0</v>
      </c>
      <c r="B287" s="1" t="s">
        <v>3855</v>
      </c>
      <c r="C287" s="2">
        <v>1</v>
      </c>
      <c r="D287" s="1" t="s">
        <v>27</v>
      </c>
      <c r="E287" s="2">
        <v>286</v>
      </c>
      <c r="F287" s="1" t="s">
        <v>29</v>
      </c>
      <c r="G287" s="1" t="s">
        <v>1239</v>
      </c>
      <c r="H287" s="1" t="s">
        <v>1239</v>
      </c>
      <c r="I287" s="2" t="s">
        <v>29</v>
      </c>
      <c r="J287" s="3">
        <v>22</v>
      </c>
      <c r="K287" s="3">
        <v>420</v>
      </c>
      <c r="L287" s="3">
        <v>9240</v>
      </c>
      <c r="M287" s="1" t="s">
        <v>751</v>
      </c>
      <c r="N287" s="1" t="s">
        <v>40</v>
      </c>
      <c r="O287" s="3">
        <v>0</v>
      </c>
      <c r="P287" s="4" t="s">
        <v>3781</v>
      </c>
      <c r="Q287" s="1" t="b">
        <v>0</v>
      </c>
      <c r="R287" s="2">
        <v>420</v>
      </c>
      <c r="S287" s="3">
        <v>9240</v>
      </c>
      <c r="T287" s="2" t="s">
        <v>29</v>
      </c>
      <c r="U287" s="3">
        <v>0</v>
      </c>
      <c r="V287" s="2" t="s">
        <v>29</v>
      </c>
      <c r="W287" s="3">
        <v>0</v>
      </c>
      <c r="X287" s="2" t="s">
        <v>29</v>
      </c>
      <c r="Y287" s="3">
        <v>0</v>
      </c>
      <c r="Z287" s="1" t="s">
        <v>29</v>
      </c>
      <c r="AA287" s="1" t="b">
        <v>0</v>
      </c>
    </row>
    <row r="288" spans="1:27" x14ac:dyDescent="0.25">
      <c r="A288" s="1" t="b">
        <v>0</v>
      </c>
      <c r="B288" s="1" t="s">
        <v>3856</v>
      </c>
      <c r="C288" s="2">
        <v>1</v>
      </c>
      <c r="D288" s="1" t="s">
        <v>27</v>
      </c>
      <c r="E288" s="2">
        <v>287</v>
      </c>
      <c r="F288" s="1" t="s">
        <v>29</v>
      </c>
      <c r="G288" s="1" t="s">
        <v>1241</v>
      </c>
      <c r="H288" s="1" t="s">
        <v>1241</v>
      </c>
      <c r="I288" s="2" t="s">
        <v>29</v>
      </c>
      <c r="J288" s="3">
        <v>60</v>
      </c>
      <c r="K288" s="3">
        <v>240</v>
      </c>
      <c r="L288" s="3">
        <v>14400</v>
      </c>
      <c r="M288" s="1" t="s">
        <v>751</v>
      </c>
      <c r="N288" s="1" t="s">
        <v>40</v>
      </c>
      <c r="O288" s="3">
        <v>0</v>
      </c>
      <c r="P288" s="4" t="s">
        <v>3781</v>
      </c>
      <c r="Q288" s="1" t="b">
        <v>0</v>
      </c>
      <c r="R288" s="2">
        <v>240</v>
      </c>
      <c r="S288" s="3">
        <v>14400</v>
      </c>
      <c r="T288" s="2" t="s">
        <v>29</v>
      </c>
      <c r="U288" s="3">
        <v>0</v>
      </c>
      <c r="V288" s="2" t="s">
        <v>29</v>
      </c>
      <c r="W288" s="3">
        <v>0</v>
      </c>
      <c r="X288" s="2" t="s">
        <v>29</v>
      </c>
      <c r="Y288" s="3">
        <v>0</v>
      </c>
      <c r="Z288" s="1" t="s">
        <v>29</v>
      </c>
      <c r="AA288" s="1" t="b">
        <v>0</v>
      </c>
    </row>
    <row r="289" spans="1:27" x14ac:dyDescent="0.25">
      <c r="A289" s="1" t="b">
        <v>0</v>
      </c>
      <c r="B289" s="1" t="s">
        <v>3857</v>
      </c>
      <c r="C289" s="2">
        <v>1</v>
      </c>
      <c r="D289" s="1" t="s">
        <v>27</v>
      </c>
      <c r="E289" s="2">
        <v>288</v>
      </c>
      <c r="F289" s="1" t="s">
        <v>29</v>
      </c>
      <c r="G289" s="1" t="s">
        <v>1243</v>
      </c>
      <c r="H289" s="1" t="s">
        <v>1243</v>
      </c>
      <c r="I289" s="2" t="s">
        <v>29</v>
      </c>
      <c r="J289" s="3">
        <v>51</v>
      </c>
      <c r="K289" s="3">
        <v>120</v>
      </c>
      <c r="L289" s="3">
        <v>6120</v>
      </c>
      <c r="M289" s="1" t="s">
        <v>751</v>
      </c>
      <c r="N289" s="1" t="s">
        <v>40</v>
      </c>
      <c r="O289" s="3">
        <v>0</v>
      </c>
      <c r="P289" s="4" t="s">
        <v>3781</v>
      </c>
      <c r="Q289" s="1" t="b">
        <v>0</v>
      </c>
      <c r="R289" s="2">
        <v>120</v>
      </c>
      <c r="S289" s="3">
        <v>6120</v>
      </c>
      <c r="T289" s="2" t="s">
        <v>29</v>
      </c>
      <c r="U289" s="3">
        <v>0</v>
      </c>
      <c r="V289" s="2" t="s">
        <v>29</v>
      </c>
      <c r="W289" s="3">
        <v>0</v>
      </c>
      <c r="X289" s="2" t="s">
        <v>29</v>
      </c>
      <c r="Y289" s="3">
        <v>0</v>
      </c>
      <c r="Z289" s="1" t="s">
        <v>29</v>
      </c>
      <c r="AA289" s="1" t="b">
        <v>0</v>
      </c>
    </row>
    <row r="290" spans="1:27" x14ac:dyDescent="0.25">
      <c r="A290" s="1" t="b">
        <v>0</v>
      </c>
      <c r="B290" s="1" t="s">
        <v>3858</v>
      </c>
      <c r="C290" s="2">
        <v>1</v>
      </c>
      <c r="D290" s="1" t="s">
        <v>27</v>
      </c>
      <c r="E290" s="2">
        <v>289</v>
      </c>
      <c r="F290" s="1" t="s">
        <v>29</v>
      </c>
      <c r="G290" s="1" t="s">
        <v>1245</v>
      </c>
      <c r="H290" s="1" t="s">
        <v>1245</v>
      </c>
      <c r="I290" s="2" t="s">
        <v>29</v>
      </c>
      <c r="J290" s="3">
        <v>40</v>
      </c>
      <c r="K290" s="3">
        <v>780</v>
      </c>
      <c r="L290" s="3">
        <v>31200</v>
      </c>
      <c r="M290" s="1" t="s">
        <v>751</v>
      </c>
      <c r="N290" s="1" t="s">
        <v>40</v>
      </c>
      <c r="O290" s="3">
        <v>0</v>
      </c>
      <c r="P290" s="4" t="s">
        <v>3781</v>
      </c>
      <c r="Q290" s="1" t="b">
        <v>0</v>
      </c>
      <c r="R290" s="2">
        <v>780</v>
      </c>
      <c r="S290" s="3">
        <v>31200</v>
      </c>
      <c r="T290" s="2" t="s">
        <v>29</v>
      </c>
      <c r="U290" s="3">
        <v>0</v>
      </c>
      <c r="V290" s="2" t="s">
        <v>29</v>
      </c>
      <c r="W290" s="3">
        <v>0</v>
      </c>
      <c r="X290" s="2" t="s">
        <v>29</v>
      </c>
      <c r="Y290" s="3">
        <v>0</v>
      </c>
      <c r="Z290" s="1" t="s">
        <v>29</v>
      </c>
      <c r="AA290" s="1" t="b">
        <v>0</v>
      </c>
    </row>
    <row r="291" spans="1:27" x14ac:dyDescent="0.25">
      <c r="A291" s="1" t="b">
        <v>0</v>
      </c>
      <c r="B291" s="1" t="s">
        <v>3859</v>
      </c>
      <c r="C291" s="2">
        <v>1</v>
      </c>
      <c r="D291" s="1" t="s">
        <v>27</v>
      </c>
      <c r="E291" s="2">
        <v>290</v>
      </c>
      <c r="F291" s="1" t="s">
        <v>29</v>
      </c>
      <c r="G291" s="1" t="s">
        <v>1247</v>
      </c>
      <c r="H291" s="1" t="s">
        <v>1247</v>
      </c>
      <c r="I291" s="2" t="s">
        <v>29</v>
      </c>
      <c r="J291" s="3">
        <v>35</v>
      </c>
      <c r="K291" s="3">
        <v>120</v>
      </c>
      <c r="L291" s="3">
        <v>4200</v>
      </c>
      <c r="M291" s="1" t="s">
        <v>751</v>
      </c>
      <c r="N291" s="1" t="s">
        <v>40</v>
      </c>
      <c r="O291" s="3">
        <v>0</v>
      </c>
      <c r="P291" s="4" t="s">
        <v>3781</v>
      </c>
      <c r="Q291" s="1" t="b">
        <v>0</v>
      </c>
      <c r="R291" s="2">
        <v>120</v>
      </c>
      <c r="S291" s="3">
        <v>4200</v>
      </c>
      <c r="T291" s="2" t="s">
        <v>29</v>
      </c>
      <c r="U291" s="3">
        <v>0</v>
      </c>
      <c r="V291" s="2" t="s">
        <v>29</v>
      </c>
      <c r="W291" s="3">
        <v>0</v>
      </c>
      <c r="X291" s="2" t="s">
        <v>29</v>
      </c>
      <c r="Y291" s="3">
        <v>0</v>
      </c>
      <c r="Z291" s="1" t="s">
        <v>29</v>
      </c>
      <c r="AA291" s="1" t="b">
        <v>0</v>
      </c>
    </row>
    <row r="292" spans="1:27" x14ac:dyDescent="0.25">
      <c r="A292" s="1"/>
      <c r="B292" s="1"/>
      <c r="C292" s="2"/>
      <c r="D292" s="1"/>
      <c r="E292" s="2"/>
      <c r="F292" s="1"/>
      <c r="G292" s="1"/>
      <c r="H292" s="1"/>
      <c r="I292" s="2"/>
      <c r="J292" s="3"/>
      <c r="K292" s="3"/>
      <c r="L292" s="6">
        <f>SUBTOTAL(9,L284:L291)</f>
        <v>206760</v>
      </c>
      <c r="M292" s="1"/>
      <c r="N292" s="1"/>
      <c r="O292" s="3"/>
      <c r="P292" s="4"/>
      <c r="Q292" s="1"/>
      <c r="R292" s="2"/>
      <c r="S292" s="3"/>
      <c r="T292" s="2"/>
      <c r="U292" s="3"/>
      <c r="V292" s="2"/>
      <c r="W292" s="3"/>
      <c r="X292" s="2"/>
      <c r="Y292" s="3"/>
      <c r="Z292" s="1"/>
      <c r="AA292" s="1"/>
    </row>
    <row r="293" spans="1:27" x14ac:dyDescent="0.25">
      <c r="A293" s="5" t="s">
        <v>3860</v>
      </c>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1:27" x14ac:dyDescent="0.25">
      <c r="A294" s="1" t="b">
        <v>0</v>
      </c>
      <c r="B294" s="1" t="s">
        <v>3861</v>
      </c>
      <c r="C294" s="2">
        <v>2</v>
      </c>
      <c r="D294" s="1" t="s">
        <v>748</v>
      </c>
      <c r="E294" s="2">
        <v>264</v>
      </c>
      <c r="F294" s="1" t="s">
        <v>29</v>
      </c>
      <c r="G294" s="1" t="s">
        <v>1250</v>
      </c>
      <c r="H294" s="1" t="s">
        <v>1250</v>
      </c>
      <c r="I294" s="2" t="s">
        <v>29</v>
      </c>
      <c r="J294" s="3">
        <v>160</v>
      </c>
      <c r="K294" s="3">
        <v>26</v>
      </c>
      <c r="L294" s="3">
        <v>4160</v>
      </c>
      <c r="M294" s="1" t="s">
        <v>751</v>
      </c>
      <c r="N294" s="1" t="s">
        <v>40</v>
      </c>
      <c r="O294" s="3">
        <v>0</v>
      </c>
      <c r="P294" s="4" t="s">
        <v>3610</v>
      </c>
      <c r="Q294" s="1" t="b">
        <v>0</v>
      </c>
      <c r="R294" s="2">
        <v>26</v>
      </c>
      <c r="S294" s="3">
        <v>4160</v>
      </c>
      <c r="T294" s="2" t="s">
        <v>29</v>
      </c>
      <c r="U294" s="3">
        <v>0</v>
      </c>
      <c r="V294" s="2" t="s">
        <v>29</v>
      </c>
      <c r="W294" s="3">
        <v>0</v>
      </c>
      <c r="X294" s="2" t="s">
        <v>29</v>
      </c>
      <c r="Y294" s="3">
        <v>0</v>
      </c>
      <c r="Z294" s="1" t="s">
        <v>29</v>
      </c>
      <c r="AA294" s="1" t="b">
        <v>0</v>
      </c>
    </row>
    <row r="295" spans="1:27" x14ac:dyDescent="0.25">
      <c r="A295" s="1" t="b">
        <v>0</v>
      </c>
      <c r="B295" s="1" t="s">
        <v>3862</v>
      </c>
      <c r="C295" s="2">
        <v>2</v>
      </c>
      <c r="D295" s="1" t="s">
        <v>748</v>
      </c>
      <c r="E295" s="2">
        <v>265</v>
      </c>
      <c r="F295" s="1" t="s">
        <v>29</v>
      </c>
      <c r="G295" s="1" t="s">
        <v>1253</v>
      </c>
      <c r="H295" s="1" t="s">
        <v>1253</v>
      </c>
      <c r="I295" s="2" t="s">
        <v>29</v>
      </c>
      <c r="J295" s="3">
        <v>56.53</v>
      </c>
      <c r="K295" s="3">
        <v>16</v>
      </c>
      <c r="L295" s="3">
        <v>904.48</v>
      </c>
      <c r="M295" s="1" t="s">
        <v>751</v>
      </c>
      <c r="N295" s="1" t="s">
        <v>40</v>
      </c>
      <c r="O295" s="3">
        <v>0</v>
      </c>
      <c r="P295" s="4" t="s">
        <v>3610</v>
      </c>
      <c r="Q295" s="1" t="b">
        <v>0</v>
      </c>
      <c r="R295" s="2">
        <v>16</v>
      </c>
      <c r="S295" s="3">
        <v>904.48</v>
      </c>
      <c r="T295" s="2" t="s">
        <v>29</v>
      </c>
      <c r="U295" s="3">
        <v>0</v>
      </c>
      <c r="V295" s="2" t="s">
        <v>29</v>
      </c>
      <c r="W295" s="3">
        <v>0</v>
      </c>
      <c r="X295" s="2" t="s">
        <v>29</v>
      </c>
      <c r="Y295" s="3">
        <v>0</v>
      </c>
      <c r="Z295" s="1" t="s">
        <v>29</v>
      </c>
      <c r="AA295" s="1" t="b">
        <v>0</v>
      </c>
    </row>
    <row r="296" spans="1:27" x14ac:dyDescent="0.25">
      <c r="A296" s="1" t="b">
        <v>0</v>
      </c>
      <c r="B296" s="1" t="s">
        <v>3863</v>
      </c>
      <c r="C296" s="2">
        <v>2</v>
      </c>
      <c r="D296" s="1" t="s">
        <v>748</v>
      </c>
      <c r="E296" s="2">
        <v>266</v>
      </c>
      <c r="F296" s="1" t="s">
        <v>29</v>
      </c>
      <c r="G296" s="1" t="s">
        <v>1255</v>
      </c>
      <c r="H296" s="1" t="s">
        <v>1255</v>
      </c>
      <c r="I296" s="2" t="s">
        <v>29</v>
      </c>
      <c r="J296" s="3">
        <v>472.62</v>
      </c>
      <c r="K296" s="3">
        <v>8</v>
      </c>
      <c r="L296" s="3">
        <v>3780.96</v>
      </c>
      <c r="M296" s="1" t="s">
        <v>751</v>
      </c>
      <c r="N296" s="1" t="s">
        <v>40</v>
      </c>
      <c r="O296" s="3">
        <v>0</v>
      </c>
      <c r="P296" s="4" t="s">
        <v>3610</v>
      </c>
      <c r="Q296" s="1" t="b">
        <v>0</v>
      </c>
      <c r="R296" s="2">
        <v>8</v>
      </c>
      <c r="S296" s="3">
        <v>3780.96</v>
      </c>
      <c r="T296" s="2" t="s">
        <v>29</v>
      </c>
      <c r="U296" s="3">
        <v>0</v>
      </c>
      <c r="V296" s="2" t="s">
        <v>29</v>
      </c>
      <c r="W296" s="3">
        <v>0</v>
      </c>
      <c r="X296" s="2" t="s">
        <v>29</v>
      </c>
      <c r="Y296" s="3">
        <v>0</v>
      </c>
      <c r="Z296" s="1" t="s">
        <v>29</v>
      </c>
      <c r="AA296" s="1" t="b">
        <v>0</v>
      </c>
    </row>
    <row r="297" spans="1:27" x14ac:dyDescent="0.25">
      <c r="A297" s="1" t="b">
        <v>0</v>
      </c>
      <c r="B297" s="1" t="s">
        <v>3864</v>
      </c>
      <c r="C297" s="2">
        <v>2</v>
      </c>
      <c r="D297" s="1" t="s">
        <v>748</v>
      </c>
      <c r="E297" s="2">
        <v>267</v>
      </c>
      <c r="F297" s="1" t="s">
        <v>29</v>
      </c>
      <c r="G297" s="1" t="s">
        <v>1257</v>
      </c>
      <c r="H297" s="1" t="s">
        <v>1257</v>
      </c>
      <c r="I297" s="2" t="s">
        <v>29</v>
      </c>
      <c r="J297" s="3">
        <v>45.23</v>
      </c>
      <c r="K297" s="3">
        <v>26</v>
      </c>
      <c r="L297" s="3">
        <v>1175.98</v>
      </c>
      <c r="M297" s="1" t="s">
        <v>751</v>
      </c>
      <c r="N297" s="1" t="s">
        <v>40</v>
      </c>
      <c r="O297" s="3">
        <v>0</v>
      </c>
      <c r="P297" s="4" t="s">
        <v>3610</v>
      </c>
      <c r="Q297" s="1" t="b">
        <v>0</v>
      </c>
      <c r="R297" s="2">
        <v>26</v>
      </c>
      <c r="S297" s="3">
        <v>1175.98</v>
      </c>
      <c r="T297" s="2" t="s">
        <v>29</v>
      </c>
      <c r="U297" s="3">
        <v>0</v>
      </c>
      <c r="V297" s="2" t="s">
        <v>29</v>
      </c>
      <c r="W297" s="3">
        <v>0</v>
      </c>
      <c r="X297" s="2" t="s">
        <v>29</v>
      </c>
      <c r="Y297" s="3">
        <v>0</v>
      </c>
      <c r="Z297" s="1" t="s">
        <v>29</v>
      </c>
      <c r="AA297" s="1" t="b">
        <v>0</v>
      </c>
    </row>
    <row r="298" spans="1:27" x14ac:dyDescent="0.25">
      <c r="A298" s="1" t="b">
        <v>0</v>
      </c>
      <c r="B298" s="1" t="s">
        <v>3865</v>
      </c>
      <c r="C298" s="2">
        <v>2</v>
      </c>
      <c r="D298" s="1" t="s">
        <v>748</v>
      </c>
      <c r="E298" s="2">
        <v>268</v>
      </c>
      <c r="F298" s="1" t="s">
        <v>29</v>
      </c>
      <c r="G298" s="1" t="s">
        <v>1257</v>
      </c>
      <c r="H298" s="1" t="s">
        <v>1257</v>
      </c>
      <c r="I298" s="2" t="s">
        <v>29</v>
      </c>
      <c r="J298" s="3">
        <v>120.54</v>
      </c>
      <c r="K298" s="3">
        <v>13</v>
      </c>
      <c r="L298" s="3">
        <v>1567.02</v>
      </c>
      <c r="M298" s="1" t="s">
        <v>751</v>
      </c>
      <c r="N298" s="1" t="s">
        <v>40</v>
      </c>
      <c r="O298" s="3">
        <v>0</v>
      </c>
      <c r="P298" s="4" t="s">
        <v>3610</v>
      </c>
      <c r="Q298" s="1" t="b">
        <v>0</v>
      </c>
      <c r="R298" s="2">
        <v>13</v>
      </c>
      <c r="S298" s="3">
        <v>1567.02</v>
      </c>
      <c r="T298" s="2" t="s">
        <v>29</v>
      </c>
      <c r="U298" s="3">
        <v>0</v>
      </c>
      <c r="V298" s="2" t="s">
        <v>29</v>
      </c>
      <c r="W298" s="3">
        <v>0</v>
      </c>
      <c r="X298" s="2" t="s">
        <v>29</v>
      </c>
      <c r="Y298" s="3">
        <v>0</v>
      </c>
      <c r="Z298" s="1" t="s">
        <v>29</v>
      </c>
      <c r="AA298" s="1" t="b">
        <v>0</v>
      </c>
    </row>
    <row r="299" spans="1:27" x14ac:dyDescent="0.25">
      <c r="A299" s="1"/>
      <c r="B299" s="1"/>
      <c r="C299" s="2"/>
      <c r="D299" s="1"/>
      <c r="E299" s="2"/>
      <c r="F299" s="1"/>
      <c r="G299" s="1"/>
      <c r="H299" s="1"/>
      <c r="I299" s="2"/>
      <c r="J299" s="3"/>
      <c r="K299" s="3"/>
      <c r="L299" s="6">
        <f>SUBTOTAL(9,L294:L298)</f>
        <v>11588.439999999999</v>
      </c>
      <c r="M299" s="1"/>
      <c r="N299" s="1"/>
      <c r="O299" s="3"/>
      <c r="P299" s="4"/>
      <c r="Q299" s="1"/>
      <c r="R299" s="2"/>
      <c r="S299" s="3"/>
      <c r="T299" s="2"/>
      <c r="U299" s="3"/>
      <c r="V299" s="2"/>
      <c r="W299" s="3"/>
      <c r="X299" s="2"/>
      <c r="Y299" s="3"/>
      <c r="Z299" s="1"/>
      <c r="AA299" s="1"/>
    </row>
    <row r="300" spans="1:27" x14ac:dyDescent="0.25">
      <c r="A300" s="5" t="s">
        <v>3866</v>
      </c>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1:27" x14ac:dyDescent="0.25">
      <c r="A301" s="1" t="b">
        <v>0</v>
      </c>
      <c r="B301" s="1" t="s">
        <v>3867</v>
      </c>
      <c r="C301" s="2">
        <v>1</v>
      </c>
      <c r="D301" s="1" t="s">
        <v>27</v>
      </c>
      <c r="E301" s="2">
        <v>149</v>
      </c>
      <c r="F301" s="1" t="s">
        <v>29</v>
      </c>
      <c r="G301" s="1" t="s">
        <v>1292</v>
      </c>
      <c r="H301" s="1" t="s">
        <v>1292</v>
      </c>
      <c r="I301" s="2" t="s">
        <v>29</v>
      </c>
      <c r="J301" s="3">
        <v>600</v>
      </c>
      <c r="K301" s="3">
        <v>10</v>
      </c>
      <c r="L301" s="3">
        <v>6000</v>
      </c>
      <c r="M301" s="1" t="s">
        <v>751</v>
      </c>
      <c r="N301" s="1" t="s">
        <v>40</v>
      </c>
      <c r="O301" s="3">
        <v>0</v>
      </c>
      <c r="P301" s="4" t="s">
        <v>3784</v>
      </c>
      <c r="Q301" s="1" t="b">
        <v>0</v>
      </c>
      <c r="R301" s="2">
        <v>10</v>
      </c>
      <c r="S301" s="3">
        <v>6000</v>
      </c>
      <c r="T301" s="2" t="s">
        <v>29</v>
      </c>
      <c r="U301" s="3">
        <v>0</v>
      </c>
      <c r="V301" s="2" t="s">
        <v>29</v>
      </c>
      <c r="W301" s="3">
        <v>0</v>
      </c>
      <c r="X301" s="2" t="s">
        <v>29</v>
      </c>
      <c r="Y301" s="3">
        <v>0</v>
      </c>
      <c r="Z301" s="1" t="s">
        <v>29</v>
      </c>
      <c r="AA301" s="1" t="b">
        <v>0</v>
      </c>
    </row>
    <row r="302" spans="1:27" x14ac:dyDescent="0.25">
      <c r="A302" s="1" t="b">
        <v>0</v>
      </c>
      <c r="B302" s="1" t="s">
        <v>3868</v>
      </c>
      <c r="C302" s="2">
        <v>1</v>
      </c>
      <c r="D302" s="1" t="s">
        <v>27</v>
      </c>
      <c r="E302" s="2">
        <v>358</v>
      </c>
      <c r="F302" s="1" t="s">
        <v>29</v>
      </c>
      <c r="G302" s="1" t="s">
        <v>1295</v>
      </c>
      <c r="H302" s="1" t="s">
        <v>1295</v>
      </c>
      <c r="I302" s="2" t="s">
        <v>29</v>
      </c>
      <c r="J302" s="3">
        <v>400</v>
      </c>
      <c r="K302" s="3">
        <v>4</v>
      </c>
      <c r="L302" s="3">
        <v>1600</v>
      </c>
      <c r="M302" s="1" t="s">
        <v>751</v>
      </c>
      <c r="N302" s="1" t="s">
        <v>40</v>
      </c>
      <c r="O302" s="3">
        <v>0</v>
      </c>
      <c r="P302" s="4" t="s">
        <v>3784</v>
      </c>
      <c r="Q302" s="1" t="b">
        <v>0</v>
      </c>
      <c r="R302" s="2">
        <v>4</v>
      </c>
      <c r="S302" s="3">
        <v>1600</v>
      </c>
      <c r="T302" s="2" t="s">
        <v>29</v>
      </c>
      <c r="U302" s="3">
        <v>0</v>
      </c>
      <c r="V302" s="2" t="s">
        <v>29</v>
      </c>
      <c r="W302" s="3">
        <v>0</v>
      </c>
      <c r="X302" s="2" t="s">
        <v>29</v>
      </c>
      <c r="Y302" s="3">
        <v>0</v>
      </c>
      <c r="Z302" s="1" t="s">
        <v>29</v>
      </c>
      <c r="AA302" s="1" t="b">
        <v>0</v>
      </c>
    </row>
    <row r="303" spans="1:27" x14ac:dyDescent="0.25">
      <c r="A303" s="1" t="b">
        <v>0</v>
      </c>
      <c r="B303" s="1" t="s">
        <v>3869</v>
      </c>
      <c r="C303" s="2">
        <v>2</v>
      </c>
      <c r="D303" s="1" t="s">
        <v>752</v>
      </c>
      <c r="E303" s="2">
        <v>145</v>
      </c>
      <c r="F303" s="1" t="s">
        <v>29</v>
      </c>
      <c r="G303" s="1" t="s">
        <v>1261</v>
      </c>
      <c r="H303" s="1" t="s">
        <v>1261</v>
      </c>
      <c r="I303" s="2" t="s">
        <v>29</v>
      </c>
      <c r="J303" s="3">
        <v>120</v>
      </c>
      <c r="K303" s="3">
        <v>40</v>
      </c>
      <c r="L303" s="3">
        <v>4800</v>
      </c>
      <c r="M303" s="1" t="s">
        <v>751</v>
      </c>
      <c r="N303" s="1" t="s">
        <v>40</v>
      </c>
      <c r="O303" s="3">
        <v>0</v>
      </c>
      <c r="P303" s="4" t="s">
        <v>3784</v>
      </c>
      <c r="Q303" s="1" t="b">
        <v>0</v>
      </c>
      <c r="R303" s="2">
        <v>40</v>
      </c>
      <c r="S303" s="3">
        <v>4800</v>
      </c>
      <c r="T303" s="2" t="s">
        <v>29</v>
      </c>
      <c r="U303" s="3">
        <v>0</v>
      </c>
      <c r="V303" s="2" t="s">
        <v>29</v>
      </c>
      <c r="W303" s="3">
        <v>0</v>
      </c>
      <c r="X303" s="2" t="s">
        <v>29</v>
      </c>
      <c r="Y303" s="3">
        <v>0</v>
      </c>
      <c r="Z303" s="1" t="s">
        <v>29</v>
      </c>
      <c r="AA303" s="1" t="b">
        <v>0</v>
      </c>
    </row>
    <row r="304" spans="1:27" x14ac:dyDescent="0.25">
      <c r="A304" s="1" t="b">
        <v>0</v>
      </c>
      <c r="B304" s="1" t="s">
        <v>3870</v>
      </c>
      <c r="C304" s="2">
        <v>2</v>
      </c>
      <c r="D304" s="1" t="s">
        <v>752</v>
      </c>
      <c r="E304" s="2">
        <v>146</v>
      </c>
      <c r="F304" s="1" t="s">
        <v>29</v>
      </c>
      <c r="G304" s="1" t="s">
        <v>1264</v>
      </c>
      <c r="H304" s="1" t="s">
        <v>1264</v>
      </c>
      <c r="I304" s="2" t="s">
        <v>29</v>
      </c>
      <c r="J304" s="3">
        <v>250</v>
      </c>
      <c r="K304" s="3">
        <v>20</v>
      </c>
      <c r="L304" s="3">
        <v>5000</v>
      </c>
      <c r="M304" s="1" t="s">
        <v>751</v>
      </c>
      <c r="N304" s="1" t="s">
        <v>40</v>
      </c>
      <c r="O304" s="3">
        <v>0</v>
      </c>
      <c r="P304" s="4" t="s">
        <v>3784</v>
      </c>
      <c r="Q304" s="1" t="b">
        <v>0</v>
      </c>
      <c r="R304" s="2">
        <v>20</v>
      </c>
      <c r="S304" s="3">
        <v>5000</v>
      </c>
      <c r="T304" s="2" t="s">
        <v>29</v>
      </c>
      <c r="U304" s="3">
        <v>0</v>
      </c>
      <c r="V304" s="2" t="s">
        <v>29</v>
      </c>
      <c r="W304" s="3">
        <v>0</v>
      </c>
      <c r="X304" s="2" t="s">
        <v>29</v>
      </c>
      <c r="Y304" s="3">
        <v>0</v>
      </c>
      <c r="Z304" s="1" t="s">
        <v>29</v>
      </c>
      <c r="AA304" s="1" t="b">
        <v>0</v>
      </c>
    </row>
    <row r="305" spans="1:27" x14ac:dyDescent="0.25">
      <c r="A305" s="1" t="b">
        <v>0</v>
      </c>
      <c r="B305" s="1" t="s">
        <v>3871</v>
      </c>
      <c r="C305" s="2">
        <v>2</v>
      </c>
      <c r="D305" s="1" t="s">
        <v>752</v>
      </c>
      <c r="E305" s="2">
        <v>147</v>
      </c>
      <c r="F305" s="1" t="s">
        <v>29</v>
      </c>
      <c r="G305" s="1" t="s">
        <v>1266</v>
      </c>
      <c r="H305" s="1" t="s">
        <v>1266</v>
      </c>
      <c r="I305" s="2" t="s">
        <v>29</v>
      </c>
      <c r="J305" s="3">
        <v>180</v>
      </c>
      <c r="K305" s="3">
        <v>20</v>
      </c>
      <c r="L305" s="3">
        <v>3600</v>
      </c>
      <c r="M305" s="1" t="s">
        <v>751</v>
      </c>
      <c r="N305" s="1" t="s">
        <v>40</v>
      </c>
      <c r="O305" s="3">
        <v>0</v>
      </c>
      <c r="P305" s="4" t="s">
        <v>3784</v>
      </c>
      <c r="Q305" s="1" t="b">
        <v>0</v>
      </c>
      <c r="R305" s="2">
        <v>20</v>
      </c>
      <c r="S305" s="3">
        <v>3600</v>
      </c>
      <c r="T305" s="2" t="s">
        <v>29</v>
      </c>
      <c r="U305" s="3">
        <v>0</v>
      </c>
      <c r="V305" s="2" t="s">
        <v>29</v>
      </c>
      <c r="W305" s="3">
        <v>0</v>
      </c>
      <c r="X305" s="2" t="s">
        <v>29</v>
      </c>
      <c r="Y305" s="3">
        <v>0</v>
      </c>
      <c r="Z305" s="1" t="s">
        <v>29</v>
      </c>
      <c r="AA305" s="1" t="b">
        <v>0</v>
      </c>
    </row>
    <row r="306" spans="1:27" x14ac:dyDescent="0.25">
      <c r="A306" s="1" t="b">
        <v>0</v>
      </c>
      <c r="B306" s="1" t="s">
        <v>3872</v>
      </c>
      <c r="C306" s="2">
        <v>2</v>
      </c>
      <c r="D306" s="1" t="s">
        <v>752</v>
      </c>
      <c r="E306" s="2">
        <v>148</v>
      </c>
      <c r="F306" s="1" t="s">
        <v>29</v>
      </c>
      <c r="G306" s="1" t="s">
        <v>1268</v>
      </c>
      <c r="H306" s="1" t="s">
        <v>1268</v>
      </c>
      <c r="I306" s="2" t="s">
        <v>29</v>
      </c>
      <c r="J306" s="3">
        <v>100</v>
      </c>
      <c r="K306" s="3">
        <v>20</v>
      </c>
      <c r="L306" s="3">
        <v>2000</v>
      </c>
      <c r="M306" s="1" t="s">
        <v>751</v>
      </c>
      <c r="N306" s="1" t="s">
        <v>40</v>
      </c>
      <c r="O306" s="3">
        <v>0</v>
      </c>
      <c r="P306" s="4" t="s">
        <v>3784</v>
      </c>
      <c r="Q306" s="1" t="b">
        <v>0</v>
      </c>
      <c r="R306" s="2">
        <v>20</v>
      </c>
      <c r="S306" s="3">
        <v>2000</v>
      </c>
      <c r="T306" s="2" t="s">
        <v>29</v>
      </c>
      <c r="U306" s="3">
        <v>0</v>
      </c>
      <c r="V306" s="2" t="s">
        <v>29</v>
      </c>
      <c r="W306" s="3">
        <v>0</v>
      </c>
      <c r="X306" s="2" t="s">
        <v>29</v>
      </c>
      <c r="Y306" s="3">
        <v>0</v>
      </c>
      <c r="Z306" s="1" t="s">
        <v>29</v>
      </c>
      <c r="AA306" s="1" t="b">
        <v>0</v>
      </c>
    </row>
    <row r="307" spans="1:27" x14ac:dyDescent="0.25">
      <c r="A307" s="1" t="b">
        <v>0</v>
      </c>
      <c r="B307" s="1" t="s">
        <v>3873</v>
      </c>
      <c r="C307" s="2">
        <v>2</v>
      </c>
      <c r="D307" s="1" t="s">
        <v>752</v>
      </c>
      <c r="E307" s="2">
        <v>150</v>
      </c>
      <c r="F307" s="1" t="s">
        <v>29</v>
      </c>
      <c r="G307" s="1" t="s">
        <v>1270</v>
      </c>
      <c r="H307" s="1" t="s">
        <v>1270</v>
      </c>
      <c r="I307" s="2" t="s">
        <v>29</v>
      </c>
      <c r="J307" s="3">
        <v>250</v>
      </c>
      <c r="K307" s="3">
        <v>10</v>
      </c>
      <c r="L307" s="3">
        <v>2500</v>
      </c>
      <c r="M307" s="1" t="s">
        <v>751</v>
      </c>
      <c r="N307" s="1" t="s">
        <v>40</v>
      </c>
      <c r="O307" s="3">
        <v>0</v>
      </c>
      <c r="P307" s="4" t="s">
        <v>3784</v>
      </c>
      <c r="Q307" s="1" t="b">
        <v>0</v>
      </c>
      <c r="R307" s="2">
        <v>10</v>
      </c>
      <c r="S307" s="3">
        <v>2500</v>
      </c>
      <c r="T307" s="2" t="s">
        <v>29</v>
      </c>
      <c r="U307" s="3">
        <v>0</v>
      </c>
      <c r="V307" s="2" t="s">
        <v>29</v>
      </c>
      <c r="W307" s="3">
        <v>0</v>
      </c>
      <c r="X307" s="2" t="s">
        <v>29</v>
      </c>
      <c r="Y307" s="3">
        <v>0</v>
      </c>
      <c r="Z307" s="1" t="s">
        <v>29</v>
      </c>
      <c r="AA307" s="1" t="b">
        <v>0</v>
      </c>
    </row>
    <row r="308" spans="1:27" x14ac:dyDescent="0.25">
      <c r="A308" s="1" t="b">
        <v>0</v>
      </c>
      <c r="B308" s="1" t="s">
        <v>3874</v>
      </c>
      <c r="C308" s="2">
        <v>2</v>
      </c>
      <c r="D308" s="1" t="s">
        <v>752</v>
      </c>
      <c r="E308" s="2">
        <v>151</v>
      </c>
      <c r="F308" s="1" t="s">
        <v>29</v>
      </c>
      <c r="G308" s="1" t="s">
        <v>1272</v>
      </c>
      <c r="H308" s="1" t="s">
        <v>1272</v>
      </c>
      <c r="I308" s="2" t="s">
        <v>29</v>
      </c>
      <c r="J308" s="3">
        <v>250</v>
      </c>
      <c r="K308" s="3">
        <v>10</v>
      </c>
      <c r="L308" s="3">
        <v>2500</v>
      </c>
      <c r="M308" s="1" t="s">
        <v>751</v>
      </c>
      <c r="N308" s="1" t="s">
        <v>40</v>
      </c>
      <c r="O308" s="3">
        <v>0</v>
      </c>
      <c r="P308" s="4" t="s">
        <v>3784</v>
      </c>
      <c r="Q308" s="1" t="b">
        <v>0</v>
      </c>
      <c r="R308" s="2">
        <v>10</v>
      </c>
      <c r="S308" s="3">
        <v>2500</v>
      </c>
      <c r="T308" s="2" t="s">
        <v>29</v>
      </c>
      <c r="U308" s="3">
        <v>0</v>
      </c>
      <c r="V308" s="2" t="s">
        <v>29</v>
      </c>
      <c r="W308" s="3">
        <v>0</v>
      </c>
      <c r="X308" s="2" t="s">
        <v>29</v>
      </c>
      <c r="Y308" s="3">
        <v>0</v>
      </c>
      <c r="Z308" s="1" t="s">
        <v>29</v>
      </c>
      <c r="AA308" s="1" t="b">
        <v>0</v>
      </c>
    </row>
    <row r="309" spans="1:27" x14ac:dyDescent="0.25">
      <c r="A309" s="1" t="b">
        <v>0</v>
      </c>
      <c r="B309" s="1" t="s">
        <v>3875</v>
      </c>
      <c r="C309" s="2">
        <v>2</v>
      </c>
      <c r="D309" s="1" t="s">
        <v>752</v>
      </c>
      <c r="E309" s="2">
        <v>152</v>
      </c>
      <c r="F309" s="1" t="s">
        <v>29</v>
      </c>
      <c r="G309" s="1" t="s">
        <v>1274</v>
      </c>
      <c r="H309" s="1" t="s">
        <v>1274</v>
      </c>
      <c r="I309" s="2" t="s">
        <v>29</v>
      </c>
      <c r="J309" s="3">
        <v>200</v>
      </c>
      <c r="K309" s="3">
        <v>20</v>
      </c>
      <c r="L309" s="3">
        <v>4000</v>
      </c>
      <c r="M309" s="1" t="s">
        <v>751</v>
      </c>
      <c r="N309" s="1" t="s">
        <v>40</v>
      </c>
      <c r="O309" s="3">
        <v>0</v>
      </c>
      <c r="P309" s="4" t="s">
        <v>3784</v>
      </c>
      <c r="Q309" s="1" t="b">
        <v>0</v>
      </c>
      <c r="R309" s="2">
        <v>20</v>
      </c>
      <c r="S309" s="3">
        <v>4000</v>
      </c>
      <c r="T309" s="2" t="s">
        <v>29</v>
      </c>
      <c r="U309" s="3">
        <v>0</v>
      </c>
      <c r="V309" s="2" t="s">
        <v>29</v>
      </c>
      <c r="W309" s="3">
        <v>0</v>
      </c>
      <c r="X309" s="2" t="s">
        <v>29</v>
      </c>
      <c r="Y309" s="3">
        <v>0</v>
      </c>
      <c r="Z309" s="1" t="s">
        <v>29</v>
      </c>
      <c r="AA309" s="1" t="b">
        <v>0</v>
      </c>
    </row>
    <row r="310" spans="1:27" x14ac:dyDescent="0.25">
      <c r="A310" s="1" t="b">
        <v>0</v>
      </c>
      <c r="B310" s="1" t="s">
        <v>3876</v>
      </c>
      <c r="C310" s="2">
        <v>2</v>
      </c>
      <c r="D310" s="1" t="s">
        <v>752</v>
      </c>
      <c r="E310" s="2">
        <v>153</v>
      </c>
      <c r="F310" s="1" t="s">
        <v>29</v>
      </c>
      <c r="G310" s="1" t="s">
        <v>1276</v>
      </c>
      <c r="H310" s="1" t="s">
        <v>1276</v>
      </c>
      <c r="I310" s="2" t="s">
        <v>29</v>
      </c>
      <c r="J310" s="3">
        <v>200</v>
      </c>
      <c r="K310" s="3">
        <v>15</v>
      </c>
      <c r="L310" s="3">
        <v>3000</v>
      </c>
      <c r="M310" s="1" t="s">
        <v>29</v>
      </c>
      <c r="N310" s="1" t="s">
        <v>40</v>
      </c>
      <c r="O310" s="3">
        <v>0</v>
      </c>
      <c r="P310" s="4" t="s">
        <v>3784</v>
      </c>
      <c r="Q310" s="1" t="b">
        <v>0</v>
      </c>
      <c r="R310" s="2">
        <v>15</v>
      </c>
      <c r="S310" s="3">
        <v>3000</v>
      </c>
      <c r="T310" s="2" t="s">
        <v>29</v>
      </c>
      <c r="U310" s="3">
        <v>0</v>
      </c>
      <c r="V310" s="2" t="s">
        <v>29</v>
      </c>
      <c r="W310" s="3">
        <v>0</v>
      </c>
      <c r="X310" s="2" t="s">
        <v>29</v>
      </c>
      <c r="Y310" s="3">
        <v>0</v>
      </c>
      <c r="Z310" s="1" t="s">
        <v>29</v>
      </c>
      <c r="AA310" s="1" t="b">
        <v>0</v>
      </c>
    </row>
    <row r="311" spans="1:27" x14ac:dyDescent="0.25">
      <c r="A311" s="1" t="b">
        <v>0</v>
      </c>
      <c r="B311" s="1" t="s">
        <v>3877</v>
      </c>
      <c r="C311" s="2">
        <v>2</v>
      </c>
      <c r="D311" s="1" t="s">
        <v>752</v>
      </c>
      <c r="E311" s="2">
        <v>236</v>
      </c>
      <c r="F311" s="1" t="s">
        <v>29</v>
      </c>
      <c r="G311" s="1" t="s">
        <v>1278</v>
      </c>
      <c r="H311" s="1" t="s">
        <v>1278</v>
      </c>
      <c r="I311" s="2" t="s">
        <v>29</v>
      </c>
      <c r="J311" s="3">
        <v>600</v>
      </c>
      <c r="K311" s="3">
        <v>3</v>
      </c>
      <c r="L311" s="3">
        <v>1800</v>
      </c>
      <c r="M311" s="1" t="s">
        <v>751</v>
      </c>
      <c r="N311" s="1" t="s">
        <v>40</v>
      </c>
      <c r="O311" s="3">
        <v>0</v>
      </c>
      <c r="P311" s="4" t="s">
        <v>3784</v>
      </c>
      <c r="Q311" s="1" t="b">
        <v>0</v>
      </c>
      <c r="R311" s="2">
        <v>3</v>
      </c>
      <c r="S311" s="3">
        <v>1800</v>
      </c>
      <c r="T311" s="2" t="s">
        <v>29</v>
      </c>
      <c r="U311" s="3">
        <v>0</v>
      </c>
      <c r="V311" s="2" t="s">
        <v>29</v>
      </c>
      <c r="W311" s="3">
        <v>0</v>
      </c>
      <c r="X311" s="2" t="s">
        <v>29</v>
      </c>
      <c r="Y311" s="3">
        <v>0</v>
      </c>
      <c r="Z311" s="1" t="s">
        <v>29</v>
      </c>
      <c r="AA311" s="1" t="b">
        <v>0</v>
      </c>
    </row>
    <row r="312" spans="1:27" x14ac:dyDescent="0.25">
      <c r="A312" s="1" t="b">
        <v>0</v>
      </c>
      <c r="B312" s="1" t="s">
        <v>3878</v>
      </c>
      <c r="C312" s="2">
        <v>2</v>
      </c>
      <c r="D312" s="1" t="s">
        <v>752</v>
      </c>
      <c r="E312" s="2">
        <v>237</v>
      </c>
      <c r="F312" s="1" t="s">
        <v>29</v>
      </c>
      <c r="G312" s="1" t="s">
        <v>1280</v>
      </c>
      <c r="H312" s="1" t="s">
        <v>1281</v>
      </c>
      <c r="I312" s="2" t="s">
        <v>29</v>
      </c>
      <c r="J312" s="3">
        <v>250</v>
      </c>
      <c r="K312" s="3">
        <v>20</v>
      </c>
      <c r="L312" s="3">
        <v>5000</v>
      </c>
      <c r="M312" s="1" t="s">
        <v>751</v>
      </c>
      <c r="N312" s="1" t="s">
        <v>40</v>
      </c>
      <c r="O312" s="3">
        <v>0</v>
      </c>
      <c r="P312" s="4" t="s">
        <v>3784</v>
      </c>
      <c r="Q312" s="1" t="b">
        <v>0</v>
      </c>
      <c r="R312" s="2">
        <v>20</v>
      </c>
      <c r="S312" s="3">
        <v>5000</v>
      </c>
      <c r="T312" s="2" t="s">
        <v>29</v>
      </c>
      <c r="U312" s="3">
        <v>0</v>
      </c>
      <c r="V312" s="2" t="s">
        <v>29</v>
      </c>
      <c r="W312" s="3">
        <v>0</v>
      </c>
      <c r="X312" s="2" t="s">
        <v>29</v>
      </c>
      <c r="Y312" s="3">
        <v>0</v>
      </c>
      <c r="Z312" s="1" t="s">
        <v>29</v>
      </c>
      <c r="AA312" s="1" t="b">
        <v>0</v>
      </c>
    </row>
    <row r="313" spans="1:27" x14ac:dyDescent="0.25">
      <c r="A313" s="1" t="b">
        <v>0</v>
      </c>
      <c r="B313" s="1" t="s">
        <v>3879</v>
      </c>
      <c r="C313" s="2">
        <v>2</v>
      </c>
      <c r="D313" s="1" t="s">
        <v>752</v>
      </c>
      <c r="E313" s="2">
        <v>238</v>
      </c>
      <c r="F313" s="1" t="s">
        <v>29</v>
      </c>
      <c r="G313" s="1" t="s">
        <v>1283</v>
      </c>
      <c r="H313" s="1" t="s">
        <v>1283</v>
      </c>
      <c r="I313" s="2" t="s">
        <v>29</v>
      </c>
      <c r="J313" s="3">
        <v>250</v>
      </c>
      <c r="K313" s="3">
        <v>20</v>
      </c>
      <c r="L313" s="3">
        <v>5000</v>
      </c>
      <c r="M313" s="1" t="s">
        <v>751</v>
      </c>
      <c r="N313" s="1" t="s">
        <v>40</v>
      </c>
      <c r="O313" s="3">
        <v>0</v>
      </c>
      <c r="P313" s="4" t="s">
        <v>3784</v>
      </c>
      <c r="Q313" s="1" t="b">
        <v>0</v>
      </c>
      <c r="R313" s="2">
        <v>20</v>
      </c>
      <c r="S313" s="3">
        <v>5000</v>
      </c>
      <c r="T313" s="2" t="s">
        <v>29</v>
      </c>
      <c r="U313" s="3">
        <v>0</v>
      </c>
      <c r="V313" s="2" t="s">
        <v>29</v>
      </c>
      <c r="W313" s="3">
        <v>0</v>
      </c>
      <c r="X313" s="2" t="s">
        <v>29</v>
      </c>
      <c r="Y313" s="3">
        <v>0</v>
      </c>
      <c r="Z313" s="1" t="s">
        <v>29</v>
      </c>
      <c r="AA313" s="1" t="b">
        <v>0</v>
      </c>
    </row>
    <row r="314" spans="1:27" x14ac:dyDescent="0.25">
      <c r="A314" s="1" t="b">
        <v>0</v>
      </c>
      <c r="B314" s="1" t="s">
        <v>3880</v>
      </c>
      <c r="C314" s="2">
        <v>2</v>
      </c>
      <c r="D314" s="1" t="s">
        <v>752</v>
      </c>
      <c r="E314" s="2">
        <v>239</v>
      </c>
      <c r="F314" s="1" t="s">
        <v>29</v>
      </c>
      <c r="G314" s="1" t="s">
        <v>1285</v>
      </c>
      <c r="H314" s="1" t="s">
        <v>1285</v>
      </c>
      <c r="I314" s="2" t="s">
        <v>29</v>
      </c>
      <c r="J314" s="3">
        <v>2000</v>
      </c>
      <c r="K314" s="3">
        <v>2</v>
      </c>
      <c r="L314" s="3">
        <v>4000</v>
      </c>
      <c r="M314" s="1" t="s">
        <v>751</v>
      </c>
      <c r="N314" s="1" t="s">
        <v>40</v>
      </c>
      <c r="O314" s="3">
        <v>0</v>
      </c>
      <c r="P314" s="4" t="s">
        <v>3784</v>
      </c>
      <c r="Q314" s="1" t="b">
        <v>0</v>
      </c>
      <c r="R314" s="2">
        <v>2</v>
      </c>
      <c r="S314" s="3">
        <v>4000</v>
      </c>
      <c r="T314" s="2" t="s">
        <v>29</v>
      </c>
      <c r="U314" s="3">
        <v>0</v>
      </c>
      <c r="V314" s="2" t="s">
        <v>29</v>
      </c>
      <c r="W314" s="3">
        <v>0</v>
      </c>
      <c r="X314" s="2" t="s">
        <v>29</v>
      </c>
      <c r="Y314" s="3">
        <v>0</v>
      </c>
      <c r="Z314" s="1" t="s">
        <v>29</v>
      </c>
      <c r="AA314" s="1" t="b">
        <v>0</v>
      </c>
    </row>
    <row r="315" spans="1:27" x14ac:dyDescent="0.25">
      <c r="A315" s="1" t="b">
        <v>0</v>
      </c>
      <c r="B315" s="1" t="s">
        <v>3881</v>
      </c>
      <c r="C315" s="2">
        <v>2</v>
      </c>
      <c r="D315" s="1" t="s">
        <v>752</v>
      </c>
      <c r="E315" s="2">
        <v>262</v>
      </c>
      <c r="F315" s="1" t="s">
        <v>29</v>
      </c>
      <c r="G315" s="1" t="s">
        <v>1287</v>
      </c>
      <c r="H315" s="1" t="s">
        <v>1287</v>
      </c>
      <c r="I315" s="2" t="s">
        <v>29</v>
      </c>
      <c r="J315" s="3">
        <v>230</v>
      </c>
      <c r="K315" s="3">
        <v>12</v>
      </c>
      <c r="L315" s="3">
        <v>2760</v>
      </c>
      <c r="M315" s="1" t="s">
        <v>751</v>
      </c>
      <c r="N315" s="1" t="s">
        <v>40</v>
      </c>
      <c r="O315" s="3">
        <v>0</v>
      </c>
      <c r="P315" s="4" t="s">
        <v>3784</v>
      </c>
      <c r="Q315" s="1" t="b">
        <v>0</v>
      </c>
      <c r="R315" s="2">
        <v>12</v>
      </c>
      <c r="S315" s="3">
        <v>2760</v>
      </c>
      <c r="T315" s="2" t="s">
        <v>29</v>
      </c>
      <c r="U315" s="3">
        <v>0</v>
      </c>
      <c r="V315" s="2" t="s">
        <v>29</v>
      </c>
      <c r="W315" s="3">
        <v>0</v>
      </c>
      <c r="X315" s="2" t="s">
        <v>29</v>
      </c>
      <c r="Y315" s="3">
        <v>0</v>
      </c>
      <c r="Z315" s="1" t="s">
        <v>29</v>
      </c>
      <c r="AA315" s="1" t="b">
        <v>0</v>
      </c>
    </row>
    <row r="316" spans="1:27" x14ac:dyDescent="0.25">
      <c r="A316" s="1" t="b">
        <v>0</v>
      </c>
      <c r="B316" s="1" t="s">
        <v>3882</v>
      </c>
      <c r="C316" s="2">
        <v>2</v>
      </c>
      <c r="D316" s="1" t="s">
        <v>752</v>
      </c>
      <c r="E316" s="2">
        <v>263</v>
      </c>
      <c r="F316" s="1" t="s">
        <v>29</v>
      </c>
      <c r="G316" s="1" t="s">
        <v>1289</v>
      </c>
      <c r="H316" s="1" t="s">
        <v>1289</v>
      </c>
      <c r="I316" s="2" t="s">
        <v>29</v>
      </c>
      <c r="J316" s="3">
        <v>100</v>
      </c>
      <c r="K316" s="3">
        <v>30</v>
      </c>
      <c r="L316" s="3">
        <v>3000</v>
      </c>
      <c r="M316" s="1" t="s">
        <v>29</v>
      </c>
      <c r="N316" s="1" t="s">
        <v>40</v>
      </c>
      <c r="O316" s="3">
        <v>0</v>
      </c>
      <c r="P316" s="4" t="s">
        <v>3784</v>
      </c>
      <c r="Q316" s="1" t="b">
        <v>0</v>
      </c>
      <c r="R316" s="2">
        <v>30</v>
      </c>
      <c r="S316" s="3">
        <v>3000</v>
      </c>
      <c r="T316" s="2" t="s">
        <v>29</v>
      </c>
      <c r="U316" s="3">
        <v>0</v>
      </c>
      <c r="V316" s="2" t="s">
        <v>29</v>
      </c>
      <c r="W316" s="3">
        <v>0</v>
      </c>
      <c r="X316" s="2" t="s">
        <v>29</v>
      </c>
      <c r="Y316" s="3">
        <v>0</v>
      </c>
      <c r="Z316" s="1" t="s">
        <v>29</v>
      </c>
      <c r="AA316" s="1" t="b">
        <v>0</v>
      </c>
    </row>
    <row r="317" spans="1:27" x14ac:dyDescent="0.25">
      <c r="A317" s="1"/>
      <c r="B317" s="1"/>
      <c r="C317" s="2"/>
      <c r="D317" s="1"/>
      <c r="E317" s="2"/>
      <c r="F317" s="1"/>
      <c r="G317" s="1"/>
      <c r="H317" s="1"/>
      <c r="I317" s="2"/>
      <c r="J317" s="3"/>
      <c r="K317" s="3"/>
      <c r="L317" s="6">
        <f>SUBTOTAL(9,L301:L316)</f>
        <v>56560</v>
      </c>
      <c r="M317" s="1"/>
      <c r="N317" s="1"/>
      <c r="O317" s="3"/>
      <c r="P317" s="4"/>
      <c r="Q317" s="1"/>
      <c r="R317" s="2"/>
      <c r="S317" s="3"/>
      <c r="T317" s="2"/>
      <c r="U317" s="3"/>
      <c r="V317" s="2"/>
      <c r="W317" s="3"/>
      <c r="X317" s="2"/>
      <c r="Y317" s="3"/>
      <c r="Z317" s="1"/>
      <c r="AA317" s="1"/>
    </row>
    <row r="318" spans="1:27" x14ac:dyDescent="0.25">
      <c r="A318" s="1"/>
      <c r="B318" s="1"/>
      <c r="C318" s="2"/>
      <c r="D318" s="1"/>
      <c r="E318" s="2"/>
      <c r="F318" s="1"/>
      <c r="G318" s="1"/>
      <c r="H318" s="1"/>
      <c r="I318" s="2"/>
      <c r="J318" s="3"/>
      <c r="K318" s="3"/>
      <c r="L318" s="6">
        <f>SUBTOTAL(9,L284:L291,L294:L298,L301:L316)</f>
        <v>274908.44</v>
      </c>
      <c r="M318" s="1"/>
      <c r="N318" s="1"/>
      <c r="O318" s="3"/>
      <c r="P318" s="4"/>
      <c r="Q318" s="1"/>
      <c r="R318" s="2"/>
      <c r="S318" s="3"/>
      <c r="T318" s="2"/>
      <c r="U318" s="3"/>
      <c r="V318" s="2"/>
      <c r="W318" s="3"/>
      <c r="X318" s="2"/>
      <c r="Y318" s="3"/>
      <c r="Z318" s="1"/>
      <c r="AA318" s="1"/>
    </row>
    <row r="319" spans="1:27" x14ac:dyDescent="0.25">
      <c r="A319" s="5" t="s">
        <v>1296</v>
      </c>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1:27" x14ac:dyDescent="0.25">
      <c r="A320" s="5" t="s">
        <v>3883</v>
      </c>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1:27" x14ac:dyDescent="0.25">
      <c r="A321" s="1" t="b">
        <v>0</v>
      </c>
      <c r="B321" s="1" t="s">
        <v>3884</v>
      </c>
      <c r="C321" s="2">
        <v>2</v>
      </c>
      <c r="D321" s="1" t="s">
        <v>752</v>
      </c>
      <c r="E321" s="2">
        <v>81</v>
      </c>
      <c r="F321" s="1" t="s">
        <v>29</v>
      </c>
      <c r="G321" s="1" t="s">
        <v>1299</v>
      </c>
      <c r="H321" s="1" t="s">
        <v>1299</v>
      </c>
      <c r="I321" s="2" t="s">
        <v>29</v>
      </c>
      <c r="J321" s="3">
        <v>641.83000000000004</v>
      </c>
      <c r="K321" s="3">
        <v>25</v>
      </c>
      <c r="L321" s="3">
        <v>16045.75</v>
      </c>
      <c r="M321" s="1" t="s">
        <v>751</v>
      </c>
      <c r="N321" s="1" t="s">
        <v>40</v>
      </c>
      <c r="O321" s="3">
        <v>0</v>
      </c>
      <c r="P321" s="4" t="s">
        <v>3885</v>
      </c>
      <c r="Q321" s="1" t="b">
        <v>0</v>
      </c>
      <c r="R321" s="2">
        <v>25</v>
      </c>
      <c r="S321" s="3">
        <v>16045.75</v>
      </c>
      <c r="T321" s="2" t="s">
        <v>29</v>
      </c>
      <c r="U321" s="3">
        <v>0</v>
      </c>
      <c r="V321" s="2" t="s">
        <v>29</v>
      </c>
      <c r="W321" s="3">
        <v>0</v>
      </c>
      <c r="X321" s="2" t="s">
        <v>29</v>
      </c>
      <c r="Y321" s="3">
        <v>0</v>
      </c>
      <c r="Z321" s="1" t="s">
        <v>29</v>
      </c>
      <c r="AA321" s="1" t="b">
        <v>0</v>
      </c>
    </row>
    <row r="322" spans="1:27" x14ac:dyDescent="0.25">
      <c r="A322" s="1" t="b">
        <v>0</v>
      </c>
      <c r="B322" s="1" t="s">
        <v>3886</v>
      </c>
      <c r="C322" s="2">
        <v>2</v>
      </c>
      <c r="D322" s="1" t="s">
        <v>752</v>
      </c>
      <c r="E322" s="2">
        <v>91</v>
      </c>
      <c r="F322" s="1" t="s">
        <v>29</v>
      </c>
      <c r="G322" s="1" t="s">
        <v>1301</v>
      </c>
      <c r="H322" s="1" t="s">
        <v>1301</v>
      </c>
      <c r="I322" s="2" t="s">
        <v>29</v>
      </c>
      <c r="J322" s="3">
        <v>82.48</v>
      </c>
      <c r="K322" s="3">
        <v>100</v>
      </c>
      <c r="L322" s="3">
        <v>8248</v>
      </c>
      <c r="M322" s="1" t="s">
        <v>751</v>
      </c>
      <c r="N322" s="1" t="s">
        <v>40</v>
      </c>
      <c r="O322" s="3">
        <v>0</v>
      </c>
      <c r="P322" s="4" t="s">
        <v>3885</v>
      </c>
      <c r="Q322" s="1" t="b">
        <v>0</v>
      </c>
      <c r="R322" s="2">
        <v>100</v>
      </c>
      <c r="S322" s="3">
        <v>8248</v>
      </c>
      <c r="T322" s="2" t="s">
        <v>29</v>
      </c>
      <c r="U322" s="3">
        <v>0</v>
      </c>
      <c r="V322" s="2" t="s">
        <v>29</v>
      </c>
      <c r="W322" s="3">
        <v>0</v>
      </c>
      <c r="X322" s="2" t="s">
        <v>29</v>
      </c>
      <c r="Y322" s="3">
        <v>0</v>
      </c>
      <c r="Z322" s="1" t="s">
        <v>29</v>
      </c>
      <c r="AA322" s="1" t="b">
        <v>0</v>
      </c>
    </row>
    <row r="323" spans="1:27" x14ac:dyDescent="0.25">
      <c r="A323" s="1" t="b">
        <v>0</v>
      </c>
      <c r="B323" s="1" t="s">
        <v>3887</v>
      </c>
      <c r="C323" s="2">
        <v>2</v>
      </c>
      <c r="D323" s="1" t="s">
        <v>752</v>
      </c>
      <c r="E323" s="2">
        <v>92</v>
      </c>
      <c r="F323" s="1" t="s">
        <v>29</v>
      </c>
      <c r="G323" s="1" t="s">
        <v>1303</v>
      </c>
      <c r="H323" s="1" t="s">
        <v>1303</v>
      </c>
      <c r="I323" s="2" t="s">
        <v>29</v>
      </c>
      <c r="J323" s="3">
        <v>177.07</v>
      </c>
      <c r="K323" s="3">
        <v>100</v>
      </c>
      <c r="L323" s="3">
        <v>17707</v>
      </c>
      <c r="M323" s="1" t="s">
        <v>751</v>
      </c>
      <c r="N323" s="1" t="s">
        <v>40</v>
      </c>
      <c r="O323" s="3">
        <v>0</v>
      </c>
      <c r="P323" s="4" t="s">
        <v>3885</v>
      </c>
      <c r="Q323" s="1" t="b">
        <v>0</v>
      </c>
      <c r="R323" s="2">
        <v>100</v>
      </c>
      <c r="S323" s="3">
        <v>17707</v>
      </c>
      <c r="T323" s="2" t="s">
        <v>29</v>
      </c>
      <c r="U323" s="3">
        <v>0</v>
      </c>
      <c r="V323" s="2" t="s">
        <v>29</v>
      </c>
      <c r="W323" s="3">
        <v>0</v>
      </c>
      <c r="X323" s="2" t="s">
        <v>29</v>
      </c>
      <c r="Y323" s="3">
        <v>0</v>
      </c>
      <c r="Z323" s="1" t="s">
        <v>29</v>
      </c>
      <c r="AA323" s="1" t="b">
        <v>0</v>
      </c>
    </row>
    <row r="324" spans="1:27" x14ac:dyDescent="0.25">
      <c r="A324" s="1" t="b">
        <v>0</v>
      </c>
      <c r="B324" s="1" t="s">
        <v>3888</v>
      </c>
      <c r="C324" s="2">
        <v>2</v>
      </c>
      <c r="D324" s="1" t="s">
        <v>752</v>
      </c>
      <c r="E324" s="2">
        <v>93</v>
      </c>
      <c r="F324" s="1" t="s">
        <v>29</v>
      </c>
      <c r="G324" s="1" t="s">
        <v>1305</v>
      </c>
      <c r="H324" s="1" t="s">
        <v>1305</v>
      </c>
      <c r="I324" s="2" t="s">
        <v>29</v>
      </c>
      <c r="J324" s="3">
        <v>48.28</v>
      </c>
      <c r="K324" s="3">
        <v>100</v>
      </c>
      <c r="L324" s="3">
        <v>4828</v>
      </c>
      <c r="M324" s="1" t="s">
        <v>751</v>
      </c>
      <c r="N324" s="1" t="s">
        <v>40</v>
      </c>
      <c r="O324" s="3">
        <v>0</v>
      </c>
      <c r="P324" s="4" t="s">
        <v>3885</v>
      </c>
      <c r="Q324" s="1" t="b">
        <v>0</v>
      </c>
      <c r="R324" s="2">
        <v>100</v>
      </c>
      <c r="S324" s="3">
        <v>4828</v>
      </c>
      <c r="T324" s="2" t="s">
        <v>29</v>
      </c>
      <c r="U324" s="3">
        <v>0</v>
      </c>
      <c r="V324" s="2" t="s">
        <v>29</v>
      </c>
      <c r="W324" s="3">
        <v>0</v>
      </c>
      <c r="X324" s="2" t="s">
        <v>29</v>
      </c>
      <c r="Y324" s="3">
        <v>0</v>
      </c>
      <c r="Z324" s="1" t="s">
        <v>29</v>
      </c>
      <c r="AA324" s="1" t="b">
        <v>0</v>
      </c>
    </row>
    <row r="325" spans="1:27" x14ac:dyDescent="0.25">
      <c r="A325" s="1" t="b">
        <v>0</v>
      </c>
      <c r="B325" s="1" t="s">
        <v>3889</v>
      </c>
      <c r="C325" s="2">
        <v>2</v>
      </c>
      <c r="D325" s="1" t="s">
        <v>752</v>
      </c>
      <c r="E325" s="2">
        <v>94</v>
      </c>
      <c r="F325" s="1" t="s">
        <v>29</v>
      </c>
      <c r="G325" s="1" t="s">
        <v>1307</v>
      </c>
      <c r="H325" s="1" t="s">
        <v>1307</v>
      </c>
      <c r="I325" s="2" t="s">
        <v>29</v>
      </c>
      <c r="J325" s="3">
        <v>59.94</v>
      </c>
      <c r="K325" s="3">
        <v>40</v>
      </c>
      <c r="L325" s="3">
        <v>2397.6</v>
      </c>
      <c r="M325" s="1" t="s">
        <v>751</v>
      </c>
      <c r="N325" s="1" t="s">
        <v>40</v>
      </c>
      <c r="O325" s="3">
        <v>0</v>
      </c>
      <c r="P325" s="4" t="s">
        <v>3885</v>
      </c>
      <c r="Q325" s="1" t="b">
        <v>0</v>
      </c>
      <c r="R325" s="2">
        <v>40</v>
      </c>
      <c r="S325" s="3">
        <v>2397.6</v>
      </c>
      <c r="T325" s="2" t="s">
        <v>29</v>
      </c>
      <c r="U325" s="3">
        <v>0</v>
      </c>
      <c r="V325" s="2" t="s">
        <v>29</v>
      </c>
      <c r="W325" s="3">
        <v>0</v>
      </c>
      <c r="X325" s="2" t="s">
        <v>29</v>
      </c>
      <c r="Y325" s="3">
        <v>0</v>
      </c>
      <c r="Z325" s="1" t="s">
        <v>29</v>
      </c>
      <c r="AA325" s="1" t="b">
        <v>0</v>
      </c>
    </row>
    <row r="326" spans="1:27" x14ac:dyDescent="0.25">
      <c r="A326" s="1" t="b">
        <v>0</v>
      </c>
      <c r="B326" s="1" t="s">
        <v>3890</v>
      </c>
      <c r="C326" s="2">
        <v>2</v>
      </c>
      <c r="D326" s="1" t="s">
        <v>752</v>
      </c>
      <c r="E326" s="2">
        <v>95</v>
      </c>
      <c r="F326" s="1" t="s">
        <v>29</v>
      </c>
      <c r="G326" s="1" t="s">
        <v>1309</v>
      </c>
      <c r="H326" s="1" t="s">
        <v>1309</v>
      </c>
      <c r="I326" s="2" t="s">
        <v>29</v>
      </c>
      <c r="J326" s="3">
        <v>49.87</v>
      </c>
      <c r="K326" s="3">
        <v>100</v>
      </c>
      <c r="L326" s="3">
        <v>4987</v>
      </c>
      <c r="M326" s="1" t="s">
        <v>751</v>
      </c>
      <c r="N326" s="1" t="s">
        <v>40</v>
      </c>
      <c r="O326" s="3">
        <v>0</v>
      </c>
      <c r="P326" s="4" t="s">
        <v>3885</v>
      </c>
      <c r="Q326" s="1" t="b">
        <v>0</v>
      </c>
      <c r="R326" s="2">
        <v>100</v>
      </c>
      <c r="S326" s="3">
        <v>4987</v>
      </c>
      <c r="T326" s="2" t="s">
        <v>29</v>
      </c>
      <c r="U326" s="3">
        <v>0</v>
      </c>
      <c r="V326" s="2" t="s">
        <v>29</v>
      </c>
      <c r="W326" s="3">
        <v>0</v>
      </c>
      <c r="X326" s="2" t="s">
        <v>29</v>
      </c>
      <c r="Y326" s="3">
        <v>0</v>
      </c>
      <c r="Z326" s="1" t="s">
        <v>29</v>
      </c>
      <c r="AA326" s="1" t="b">
        <v>0</v>
      </c>
    </row>
    <row r="327" spans="1:27" x14ac:dyDescent="0.25">
      <c r="A327" s="1" t="b">
        <v>0</v>
      </c>
      <c r="B327" s="1" t="s">
        <v>3891</v>
      </c>
      <c r="C327" s="2">
        <v>2</v>
      </c>
      <c r="D327" s="1" t="s">
        <v>752</v>
      </c>
      <c r="E327" s="2">
        <v>96</v>
      </c>
      <c r="F327" s="1" t="s">
        <v>29</v>
      </c>
      <c r="G327" s="1" t="s">
        <v>1311</v>
      </c>
      <c r="H327" s="1" t="s">
        <v>1311</v>
      </c>
      <c r="I327" s="2" t="s">
        <v>29</v>
      </c>
      <c r="J327" s="3">
        <v>71.58</v>
      </c>
      <c r="K327" s="3">
        <v>100</v>
      </c>
      <c r="L327" s="3">
        <v>7158</v>
      </c>
      <c r="M327" s="1" t="s">
        <v>751</v>
      </c>
      <c r="N327" s="1" t="s">
        <v>40</v>
      </c>
      <c r="O327" s="3">
        <v>0</v>
      </c>
      <c r="P327" s="4" t="s">
        <v>3885</v>
      </c>
      <c r="Q327" s="1" t="b">
        <v>0</v>
      </c>
      <c r="R327" s="2">
        <v>100</v>
      </c>
      <c r="S327" s="3">
        <v>7158</v>
      </c>
      <c r="T327" s="2" t="s">
        <v>29</v>
      </c>
      <c r="U327" s="3">
        <v>0</v>
      </c>
      <c r="V327" s="2" t="s">
        <v>29</v>
      </c>
      <c r="W327" s="3">
        <v>0</v>
      </c>
      <c r="X327" s="2" t="s">
        <v>29</v>
      </c>
      <c r="Y327" s="3">
        <v>0</v>
      </c>
      <c r="Z327" s="1" t="s">
        <v>29</v>
      </c>
      <c r="AA327" s="1" t="b">
        <v>0</v>
      </c>
    </row>
    <row r="328" spans="1:27" x14ac:dyDescent="0.25">
      <c r="A328" s="1" t="b">
        <v>0</v>
      </c>
      <c r="B328" s="1" t="s">
        <v>3892</v>
      </c>
      <c r="C328" s="2">
        <v>2</v>
      </c>
      <c r="D328" s="1" t="s">
        <v>752</v>
      </c>
      <c r="E328" s="2">
        <v>97</v>
      </c>
      <c r="F328" s="1" t="s">
        <v>29</v>
      </c>
      <c r="G328" s="1" t="s">
        <v>1313</v>
      </c>
      <c r="H328" s="1" t="s">
        <v>1313</v>
      </c>
      <c r="I328" s="2" t="s">
        <v>29</v>
      </c>
      <c r="J328" s="3">
        <v>97.14</v>
      </c>
      <c r="K328" s="3">
        <v>100</v>
      </c>
      <c r="L328" s="3">
        <v>9714</v>
      </c>
      <c r="M328" s="1" t="s">
        <v>751</v>
      </c>
      <c r="N328" s="1" t="s">
        <v>40</v>
      </c>
      <c r="O328" s="3">
        <v>0</v>
      </c>
      <c r="P328" s="4" t="s">
        <v>3885</v>
      </c>
      <c r="Q328" s="1" t="b">
        <v>0</v>
      </c>
      <c r="R328" s="2">
        <v>100</v>
      </c>
      <c r="S328" s="3">
        <v>9714</v>
      </c>
      <c r="T328" s="2" t="s">
        <v>29</v>
      </c>
      <c r="U328" s="3">
        <v>0</v>
      </c>
      <c r="V328" s="2" t="s">
        <v>29</v>
      </c>
      <c r="W328" s="3">
        <v>0</v>
      </c>
      <c r="X328" s="2" t="s">
        <v>29</v>
      </c>
      <c r="Y328" s="3">
        <v>0</v>
      </c>
      <c r="Z328" s="1" t="s">
        <v>29</v>
      </c>
      <c r="AA328" s="1" t="b">
        <v>0</v>
      </c>
    </row>
    <row r="329" spans="1:27" x14ac:dyDescent="0.25">
      <c r="A329" s="1" t="b">
        <v>0</v>
      </c>
      <c r="B329" s="1" t="s">
        <v>3893</v>
      </c>
      <c r="C329" s="2">
        <v>2</v>
      </c>
      <c r="D329" s="1" t="s">
        <v>752</v>
      </c>
      <c r="E329" s="2">
        <v>98</v>
      </c>
      <c r="F329" s="1" t="s">
        <v>29</v>
      </c>
      <c r="G329" s="1" t="s">
        <v>1315</v>
      </c>
      <c r="H329" s="1" t="s">
        <v>1315</v>
      </c>
      <c r="I329" s="2" t="s">
        <v>29</v>
      </c>
      <c r="J329" s="3">
        <v>10.119999999999999</v>
      </c>
      <c r="K329" s="3">
        <v>80</v>
      </c>
      <c r="L329" s="3">
        <v>809.6</v>
      </c>
      <c r="M329" s="1" t="s">
        <v>751</v>
      </c>
      <c r="N329" s="1" t="s">
        <v>40</v>
      </c>
      <c r="O329" s="3">
        <v>0</v>
      </c>
      <c r="P329" s="4" t="s">
        <v>3885</v>
      </c>
      <c r="Q329" s="1" t="b">
        <v>0</v>
      </c>
      <c r="R329" s="2">
        <v>80</v>
      </c>
      <c r="S329" s="3">
        <v>809.6</v>
      </c>
      <c r="T329" s="2" t="s">
        <v>29</v>
      </c>
      <c r="U329" s="3">
        <v>0</v>
      </c>
      <c r="V329" s="2" t="s">
        <v>29</v>
      </c>
      <c r="W329" s="3">
        <v>0</v>
      </c>
      <c r="X329" s="2" t="s">
        <v>29</v>
      </c>
      <c r="Y329" s="3">
        <v>0</v>
      </c>
      <c r="Z329" s="1" t="s">
        <v>29</v>
      </c>
      <c r="AA329" s="1" t="b">
        <v>0</v>
      </c>
    </row>
    <row r="330" spans="1:27" x14ac:dyDescent="0.25">
      <c r="A330" s="1" t="b">
        <v>0</v>
      </c>
      <c r="B330" s="1" t="s">
        <v>3894</v>
      </c>
      <c r="C330" s="2">
        <v>2</v>
      </c>
      <c r="D330" s="1" t="s">
        <v>752</v>
      </c>
      <c r="E330" s="2">
        <v>99</v>
      </c>
      <c r="F330" s="1" t="s">
        <v>29</v>
      </c>
      <c r="G330" s="1" t="s">
        <v>1317</v>
      </c>
      <c r="H330" s="1" t="s">
        <v>1317</v>
      </c>
      <c r="I330" s="2" t="s">
        <v>29</v>
      </c>
      <c r="J330" s="3">
        <v>29.52</v>
      </c>
      <c r="K330" s="3">
        <v>80</v>
      </c>
      <c r="L330" s="3">
        <v>2361.6</v>
      </c>
      <c r="M330" s="1" t="s">
        <v>751</v>
      </c>
      <c r="N330" s="1" t="s">
        <v>40</v>
      </c>
      <c r="O330" s="3">
        <v>0</v>
      </c>
      <c r="P330" s="4" t="s">
        <v>3885</v>
      </c>
      <c r="Q330" s="1" t="b">
        <v>0</v>
      </c>
      <c r="R330" s="2">
        <v>80</v>
      </c>
      <c r="S330" s="3">
        <v>2361.6</v>
      </c>
      <c r="T330" s="2" t="s">
        <v>29</v>
      </c>
      <c r="U330" s="3">
        <v>0</v>
      </c>
      <c r="V330" s="2" t="s">
        <v>29</v>
      </c>
      <c r="W330" s="3">
        <v>0</v>
      </c>
      <c r="X330" s="2" t="s">
        <v>29</v>
      </c>
      <c r="Y330" s="3">
        <v>0</v>
      </c>
      <c r="Z330" s="1" t="s">
        <v>29</v>
      </c>
      <c r="AA330" s="1" t="b">
        <v>0</v>
      </c>
    </row>
    <row r="331" spans="1:27" x14ac:dyDescent="0.25">
      <c r="A331" s="1" t="b">
        <v>0</v>
      </c>
      <c r="B331" s="1" t="s">
        <v>3895</v>
      </c>
      <c r="C331" s="2">
        <v>2</v>
      </c>
      <c r="D331" s="1" t="s">
        <v>752</v>
      </c>
      <c r="E331" s="2">
        <v>100</v>
      </c>
      <c r="F331" s="1" t="s">
        <v>29</v>
      </c>
      <c r="G331" s="1" t="s">
        <v>1317</v>
      </c>
      <c r="H331" s="1" t="s">
        <v>1317</v>
      </c>
      <c r="I331" s="2" t="s">
        <v>29</v>
      </c>
      <c r="J331" s="3">
        <v>97.55</v>
      </c>
      <c r="K331" s="3">
        <v>20</v>
      </c>
      <c r="L331" s="3">
        <v>1951</v>
      </c>
      <c r="M331" s="1" t="s">
        <v>751</v>
      </c>
      <c r="N331" s="1" t="s">
        <v>40</v>
      </c>
      <c r="O331" s="3">
        <v>0</v>
      </c>
      <c r="P331" s="4" t="s">
        <v>3885</v>
      </c>
      <c r="Q331" s="1" t="b">
        <v>0</v>
      </c>
      <c r="R331" s="2">
        <v>20</v>
      </c>
      <c r="S331" s="3">
        <v>1951</v>
      </c>
      <c r="T331" s="2" t="s">
        <v>29</v>
      </c>
      <c r="U331" s="3">
        <v>0</v>
      </c>
      <c r="V331" s="2" t="s">
        <v>29</v>
      </c>
      <c r="W331" s="3">
        <v>0</v>
      </c>
      <c r="X331" s="2" t="s">
        <v>29</v>
      </c>
      <c r="Y331" s="3">
        <v>0</v>
      </c>
      <c r="Z331" s="1" t="s">
        <v>29</v>
      </c>
      <c r="AA331" s="1" t="b">
        <v>0</v>
      </c>
    </row>
    <row r="332" spans="1:27" x14ac:dyDescent="0.25">
      <c r="A332" s="1" t="b">
        <v>0</v>
      </c>
      <c r="B332" s="1" t="s">
        <v>3896</v>
      </c>
      <c r="C332" s="2">
        <v>2</v>
      </c>
      <c r="D332" s="1" t="s">
        <v>752</v>
      </c>
      <c r="E332" s="2">
        <v>101</v>
      </c>
      <c r="F332" s="1" t="s">
        <v>29</v>
      </c>
      <c r="G332" s="1" t="s">
        <v>1320</v>
      </c>
      <c r="H332" s="1" t="s">
        <v>1320</v>
      </c>
      <c r="I332" s="2" t="s">
        <v>29</v>
      </c>
      <c r="J332" s="3">
        <v>98.5</v>
      </c>
      <c r="K332" s="3">
        <v>20</v>
      </c>
      <c r="L332" s="3">
        <v>1970</v>
      </c>
      <c r="M332" s="1" t="s">
        <v>751</v>
      </c>
      <c r="N332" s="1" t="s">
        <v>40</v>
      </c>
      <c r="O332" s="3">
        <v>0</v>
      </c>
      <c r="P332" s="4" t="s">
        <v>3885</v>
      </c>
      <c r="Q332" s="1" t="b">
        <v>0</v>
      </c>
      <c r="R332" s="2">
        <v>20</v>
      </c>
      <c r="S332" s="3">
        <v>1970</v>
      </c>
      <c r="T332" s="2" t="s">
        <v>29</v>
      </c>
      <c r="U332" s="3">
        <v>0</v>
      </c>
      <c r="V332" s="2" t="s">
        <v>29</v>
      </c>
      <c r="W332" s="3">
        <v>0</v>
      </c>
      <c r="X332" s="2" t="s">
        <v>29</v>
      </c>
      <c r="Y332" s="3">
        <v>0</v>
      </c>
      <c r="Z332" s="1" t="s">
        <v>29</v>
      </c>
      <c r="AA332" s="1" t="b">
        <v>0</v>
      </c>
    </row>
    <row r="333" spans="1:27" x14ac:dyDescent="0.25">
      <c r="A333" s="1" t="b">
        <v>0</v>
      </c>
      <c r="B333" s="1" t="s">
        <v>3897</v>
      </c>
      <c r="C333" s="2">
        <v>2</v>
      </c>
      <c r="D333" s="1" t="s">
        <v>752</v>
      </c>
      <c r="E333" s="2">
        <v>102</v>
      </c>
      <c r="F333" s="1" t="s">
        <v>29</v>
      </c>
      <c r="G333" s="1" t="s">
        <v>1320</v>
      </c>
      <c r="H333" s="1" t="s">
        <v>1320</v>
      </c>
      <c r="I333" s="2" t="s">
        <v>29</v>
      </c>
      <c r="J333" s="3">
        <v>104.2</v>
      </c>
      <c r="K333" s="3">
        <v>20</v>
      </c>
      <c r="L333" s="3">
        <v>2084</v>
      </c>
      <c r="M333" s="1" t="s">
        <v>751</v>
      </c>
      <c r="N333" s="1" t="s">
        <v>40</v>
      </c>
      <c r="O333" s="3">
        <v>0</v>
      </c>
      <c r="P333" s="4" t="s">
        <v>3885</v>
      </c>
      <c r="Q333" s="1" t="b">
        <v>0</v>
      </c>
      <c r="R333" s="2">
        <v>20</v>
      </c>
      <c r="S333" s="3">
        <v>2084</v>
      </c>
      <c r="T333" s="2" t="s">
        <v>29</v>
      </c>
      <c r="U333" s="3">
        <v>0</v>
      </c>
      <c r="V333" s="2" t="s">
        <v>29</v>
      </c>
      <c r="W333" s="3">
        <v>0</v>
      </c>
      <c r="X333" s="2" t="s">
        <v>29</v>
      </c>
      <c r="Y333" s="3">
        <v>0</v>
      </c>
      <c r="Z333" s="1" t="s">
        <v>29</v>
      </c>
      <c r="AA333" s="1" t="b">
        <v>0</v>
      </c>
    </row>
    <row r="334" spans="1:27" x14ac:dyDescent="0.25">
      <c r="A334" s="1" t="b">
        <v>0</v>
      </c>
      <c r="B334" s="1" t="s">
        <v>3898</v>
      </c>
      <c r="C334" s="2">
        <v>2</v>
      </c>
      <c r="D334" s="1" t="s">
        <v>752</v>
      </c>
      <c r="E334" s="2">
        <v>103</v>
      </c>
      <c r="F334" s="1" t="s">
        <v>29</v>
      </c>
      <c r="G334" s="1" t="s">
        <v>1323</v>
      </c>
      <c r="H334" s="1" t="s">
        <v>1323</v>
      </c>
      <c r="I334" s="2" t="s">
        <v>29</v>
      </c>
      <c r="J334" s="3">
        <v>212.39</v>
      </c>
      <c r="K334" s="3">
        <v>20</v>
      </c>
      <c r="L334" s="3">
        <v>4247.8</v>
      </c>
      <c r="M334" s="1" t="s">
        <v>751</v>
      </c>
      <c r="N334" s="1" t="s">
        <v>40</v>
      </c>
      <c r="O334" s="3">
        <v>0</v>
      </c>
      <c r="P334" s="4" t="s">
        <v>3885</v>
      </c>
      <c r="Q334" s="1" t="b">
        <v>0</v>
      </c>
      <c r="R334" s="2">
        <v>20</v>
      </c>
      <c r="S334" s="3">
        <v>4247.8</v>
      </c>
      <c r="T334" s="2" t="s">
        <v>29</v>
      </c>
      <c r="U334" s="3">
        <v>0</v>
      </c>
      <c r="V334" s="2" t="s">
        <v>29</v>
      </c>
      <c r="W334" s="3">
        <v>0</v>
      </c>
      <c r="X334" s="2" t="s">
        <v>29</v>
      </c>
      <c r="Y334" s="3">
        <v>0</v>
      </c>
      <c r="Z334" s="1" t="s">
        <v>29</v>
      </c>
      <c r="AA334" s="1" t="b">
        <v>0</v>
      </c>
    </row>
    <row r="335" spans="1:27" x14ac:dyDescent="0.25">
      <c r="A335" s="1" t="b">
        <v>0</v>
      </c>
      <c r="B335" s="1" t="s">
        <v>3899</v>
      </c>
      <c r="C335" s="2">
        <v>2</v>
      </c>
      <c r="D335" s="1" t="s">
        <v>752</v>
      </c>
      <c r="E335" s="2">
        <v>104</v>
      </c>
      <c r="F335" s="1" t="s">
        <v>29</v>
      </c>
      <c r="G335" s="1" t="s">
        <v>1325</v>
      </c>
      <c r="H335" s="1" t="s">
        <v>1325</v>
      </c>
      <c r="I335" s="2" t="s">
        <v>29</v>
      </c>
      <c r="J335" s="3">
        <v>267.06</v>
      </c>
      <c r="K335" s="3">
        <v>20</v>
      </c>
      <c r="L335" s="3">
        <v>5341.2</v>
      </c>
      <c r="M335" s="1" t="s">
        <v>751</v>
      </c>
      <c r="N335" s="1" t="s">
        <v>40</v>
      </c>
      <c r="O335" s="3">
        <v>0</v>
      </c>
      <c r="P335" s="4" t="s">
        <v>3885</v>
      </c>
      <c r="Q335" s="1" t="b">
        <v>0</v>
      </c>
      <c r="R335" s="2">
        <v>20</v>
      </c>
      <c r="S335" s="3">
        <v>5341.2</v>
      </c>
      <c r="T335" s="2" t="s">
        <v>29</v>
      </c>
      <c r="U335" s="3">
        <v>0</v>
      </c>
      <c r="V335" s="2" t="s">
        <v>29</v>
      </c>
      <c r="W335" s="3">
        <v>0</v>
      </c>
      <c r="X335" s="2" t="s">
        <v>29</v>
      </c>
      <c r="Y335" s="3">
        <v>0</v>
      </c>
      <c r="Z335" s="1" t="s">
        <v>29</v>
      </c>
      <c r="AA335" s="1" t="b">
        <v>0</v>
      </c>
    </row>
    <row r="336" spans="1:27" x14ac:dyDescent="0.25">
      <c r="A336" s="1" t="b">
        <v>0</v>
      </c>
      <c r="B336" s="1" t="s">
        <v>3900</v>
      </c>
      <c r="C336" s="2">
        <v>2</v>
      </c>
      <c r="D336" s="1" t="s">
        <v>752</v>
      </c>
      <c r="E336" s="2">
        <v>105</v>
      </c>
      <c r="F336" s="1" t="s">
        <v>29</v>
      </c>
      <c r="G336" s="1" t="s">
        <v>1327</v>
      </c>
      <c r="H336" s="1" t="s">
        <v>1327</v>
      </c>
      <c r="I336" s="2" t="s">
        <v>29</v>
      </c>
      <c r="J336" s="3">
        <v>38.909999999999997</v>
      </c>
      <c r="K336" s="3">
        <v>20</v>
      </c>
      <c r="L336" s="3">
        <v>778.2</v>
      </c>
      <c r="M336" s="1" t="s">
        <v>751</v>
      </c>
      <c r="N336" s="1" t="s">
        <v>40</v>
      </c>
      <c r="O336" s="3">
        <v>0</v>
      </c>
      <c r="P336" s="4" t="s">
        <v>3885</v>
      </c>
      <c r="Q336" s="1" t="b">
        <v>0</v>
      </c>
      <c r="R336" s="2">
        <v>20</v>
      </c>
      <c r="S336" s="3">
        <v>778.2</v>
      </c>
      <c r="T336" s="2" t="s">
        <v>29</v>
      </c>
      <c r="U336" s="3">
        <v>0</v>
      </c>
      <c r="V336" s="2" t="s">
        <v>29</v>
      </c>
      <c r="W336" s="3">
        <v>0</v>
      </c>
      <c r="X336" s="2" t="s">
        <v>29</v>
      </c>
      <c r="Y336" s="3">
        <v>0</v>
      </c>
      <c r="Z336" s="1" t="s">
        <v>29</v>
      </c>
      <c r="AA336" s="1" t="b">
        <v>0</v>
      </c>
    </row>
    <row r="337" spans="1:27" x14ac:dyDescent="0.25">
      <c r="A337" s="1" t="b">
        <v>0</v>
      </c>
      <c r="B337" s="1" t="s">
        <v>3901</v>
      </c>
      <c r="C337" s="2">
        <v>2</v>
      </c>
      <c r="D337" s="1" t="s">
        <v>752</v>
      </c>
      <c r="E337" s="2">
        <v>111</v>
      </c>
      <c r="F337" s="1" t="s">
        <v>29</v>
      </c>
      <c r="G337" s="1" t="s">
        <v>1329</v>
      </c>
      <c r="H337" s="1" t="s">
        <v>1329</v>
      </c>
      <c r="I337" s="2" t="s">
        <v>29</v>
      </c>
      <c r="J337" s="3">
        <v>6.04</v>
      </c>
      <c r="K337" s="3">
        <v>100</v>
      </c>
      <c r="L337" s="3">
        <v>604</v>
      </c>
      <c r="M337" s="1" t="s">
        <v>751</v>
      </c>
      <c r="N337" s="1" t="s">
        <v>40</v>
      </c>
      <c r="O337" s="3">
        <v>0</v>
      </c>
      <c r="P337" s="4" t="s">
        <v>3885</v>
      </c>
      <c r="Q337" s="1" t="b">
        <v>0</v>
      </c>
      <c r="R337" s="2">
        <v>100</v>
      </c>
      <c r="S337" s="3">
        <v>604</v>
      </c>
      <c r="T337" s="2" t="s">
        <v>29</v>
      </c>
      <c r="U337" s="3">
        <v>0</v>
      </c>
      <c r="V337" s="2" t="s">
        <v>29</v>
      </c>
      <c r="W337" s="3">
        <v>0</v>
      </c>
      <c r="X337" s="2" t="s">
        <v>29</v>
      </c>
      <c r="Y337" s="3">
        <v>0</v>
      </c>
      <c r="Z337" s="1" t="s">
        <v>29</v>
      </c>
      <c r="AA337" s="1" t="b">
        <v>0</v>
      </c>
    </row>
    <row r="338" spans="1:27" x14ac:dyDescent="0.25">
      <c r="A338" s="1" t="b">
        <v>0</v>
      </c>
      <c r="B338" s="1" t="s">
        <v>3902</v>
      </c>
      <c r="C338" s="2">
        <v>2</v>
      </c>
      <c r="D338" s="1" t="s">
        <v>752</v>
      </c>
      <c r="E338" s="2">
        <v>112</v>
      </c>
      <c r="F338" s="1" t="s">
        <v>29</v>
      </c>
      <c r="G338" s="1" t="s">
        <v>1331</v>
      </c>
      <c r="H338" s="1" t="s">
        <v>1331</v>
      </c>
      <c r="I338" s="2" t="s">
        <v>29</v>
      </c>
      <c r="J338" s="3">
        <v>8.9600000000000009</v>
      </c>
      <c r="K338" s="3">
        <v>100</v>
      </c>
      <c r="L338" s="3">
        <v>896</v>
      </c>
      <c r="M338" s="1" t="s">
        <v>751</v>
      </c>
      <c r="N338" s="1" t="s">
        <v>40</v>
      </c>
      <c r="O338" s="3">
        <v>0</v>
      </c>
      <c r="P338" s="4" t="s">
        <v>3885</v>
      </c>
      <c r="Q338" s="1" t="b">
        <v>0</v>
      </c>
      <c r="R338" s="2">
        <v>100</v>
      </c>
      <c r="S338" s="3">
        <v>896</v>
      </c>
      <c r="T338" s="2" t="s">
        <v>29</v>
      </c>
      <c r="U338" s="3">
        <v>0</v>
      </c>
      <c r="V338" s="2" t="s">
        <v>29</v>
      </c>
      <c r="W338" s="3">
        <v>0</v>
      </c>
      <c r="X338" s="2" t="s">
        <v>29</v>
      </c>
      <c r="Y338" s="3">
        <v>0</v>
      </c>
      <c r="Z338" s="1" t="s">
        <v>29</v>
      </c>
      <c r="AA338" s="1" t="b">
        <v>0</v>
      </c>
    </row>
    <row r="339" spans="1:27" x14ac:dyDescent="0.25">
      <c r="A339" s="1" t="b">
        <v>0</v>
      </c>
      <c r="B339" s="1" t="s">
        <v>3903</v>
      </c>
      <c r="C339" s="2">
        <v>2</v>
      </c>
      <c r="D339" s="1" t="s">
        <v>752</v>
      </c>
      <c r="E339" s="2">
        <v>113</v>
      </c>
      <c r="F339" s="1" t="s">
        <v>29</v>
      </c>
      <c r="G339" s="1" t="s">
        <v>1333</v>
      </c>
      <c r="H339" s="1" t="s">
        <v>1333</v>
      </c>
      <c r="I339" s="2" t="s">
        <v>29</v>
      </c>
      <c r="J339" s="3">
        <v>110.78</v>
      </c>
      <c r="K339" s="3">
        <v>4</v>
      </c>
      <c r="L339" s="3">
        <v>443.12</v>
      </c>
      <c r="M339" s="1" t="s">
        <v>751</v>
      </c>
      <c r="N339" s="1" t="s">
        <v>40</v>
      </c>
      <c r="O339" s="3">
        <v>0</v>
      </c>
      <c r="P339" s="4" t="s">
        <v>3885</v>
      </c>
      <c r="Q339" s="1" t="b">
        <v>0</v>
      </c>
      <c r="R339" s="2">
        <v>4</v>
      </c>
      <c r="S339" s="3">
        <v>443.12</v>
      </c>
      <c r="T339" s="2" t="s">
        <v>29</v>
      </c>
      <c r="U339" s="3">
        <v>0</v>
      </c>
      <c r="V339" s="2" t="s">
        <v>29</v>
      </c>
      <c r="W339" s="3">
        <v>0</v>
      </c>
      <c r="X339" s="2" t="s">
        <v>29</v>
      </c>
      <c r="Y339" s="3">
        <v>0</v>
      </c>
      <c r="Z339" s="1" t="s">
        <v>29</v>
      </c>
      <c r="AA339" s="1" t="b">
        <v>0</v>
      </c>
    </row>
    <row r="340" spans="1:27" x14ac:dyDescent="0.25">
      <c r="A340" s="1" t="b">
        <v>0</v>
      </c>
      <c r="B340" s="1" t="s">
        <v>3904</v>
      </c>
      <c r="C340" s="2">
        <v>2</v>
      </c>
      <c r="D340" s="1" t="s">
        <v>752</v>
      </c>
      <c r="E340" s="2">
        <v>233</v>
      </c>
      <c r="F340" s="1" t="s">
        <v>29</v>
      </c>
      <c r="G340" s="1" t="s">
        <v>1335</v>
      </c>
      <c r="H340" s="1" t="s">
        <v>1335</v>
      </c>
      <c r="I340" s="2" t="s">
        <v>29</v>
      </c>
      <c r="J340" s="3">
        <v>75</v>
      </c>
      <c r="K340" s="3">
        <v>100</v>
      </c>
      <c r="L340" s="3">
        <v>7500</v>
      </c>
      <c r="M340" s="1" t="s">
        <v>751</v>
      </c>
      <c r="N340" s="1" t="s">
        <v>40</v>
      </c>
      <c r="O340" s="3">
        <v>0</v>
      </c>
      <c r="P340" s="4" t="s">
        <v>3885</v>
      </c>
      <c r="Q340" s="1" t="b">
        <v>0</v>
      </c>
      <c r="R340" s="2">
        <v>100</v>
      </c>
      <c r="S340" s="3">
        <v>7500</v>
      </c>
      <c r="T340" s="2" t="s">
        <v>29</v>
      </c>
      <c r="U340" s="3">
        <v>0</v>
      </c>
      <c r="V340" s="2" t="s">
        <v>29</v>
      </c>
      <c r="W340" s="3">
        <v>0</v>
      </c>
      <c r="X340" s="2" t="s">
        <v>29</v>
      </c>
      <c r="Y340" s="3">
        <v>0</v>
      </c>
      <c r="Z340" s="1" t="s">
        <v>29</v>
      </c>
      <c r="AA340" s="1" t="b">
        <v>0</v>
      </c>
    </row>
    <row r="341" spans="1:27" x14ac:dyDescent="0.25">
      <c r="A341" s="1" t="b">
        <v>0</v>
      </c>
      <c r="B341" s="1" t="s">
        <v>3905</v>
      </c>
      <c r="C341" s="2">
        <v>2</v>
      </c>
      <c r="D341" s="1" t="s">
        <v>752</v>
      </c>
      <c r="E341" s="2">
        <v>234</v>
      </c>
      <c r="F341" s="1" t="s">
        <v>29</v>
      </c>
      <c r="G341" s="1" t="s">
        <v>1337</v>
      </c>
      <c r="H341" s="1" t="s">
        <v>1337</v>
      </c>
      <c r="I341" s="2" t="s">
        <v>29</v>
      </c>
      <c r="J341" s="3">
        <v>75</v>
      </c>
      <c r="K341" s="3">
        <v>100</v>
      </c>
      <c r="L341" s="3">
        <v>7500</v>
      </c>
      <c r="M341" s="1" t="s">
        <v>751</v>
      </c>
      <c r="N341" s="1" t="s">
        <v>40</v>
      </c>
      <c r="O341" s="3">
        <v>0</v>
      </c>
      <c r="P341" s="4" t="s">
        <v>3885</v>
      </c>
      <c r="Q341" s="1" t="b">
        <v>0</v>
      </c>
      <c r="R341" s="2">
        <v>100</v>
      </c>
      <c r="S341" s="3">
        <v>7500</v>
      </c>
      <c r="T341" s="2" t="s">
        <v>29</v>
      </c>
      <c r="U341" s="3">
        <v>0</v>
      </c>
      <c r="V341" s="2" t="s">
        <v>29</v>
      </c>
      <c r="W341" s="3">
        <v>0</v>
      </c>
      <c r="X341" s="2" t="s">
        <v>29</v>
      </c>
      <c r="Y341" s="3">
        <v>0</v>
      </c>
      <c r="Z341" s="1" t="s">
        <v>29</v>
      </c>
      <c r="AA341" s="1" t="b">
        <v>0</v>
      </c>
    </row>
    <row r="342" spans="1:27" x14ac:dyDescent="0.25">
      <c r="A342" s="1"/>
      <c r="B342" s="1"/>
      <c r="C342" s="2"/>
      <c r="D342" s="1"/>
      <c r="E342" s="2"/>
      <c r="F342" s="1"/>
      <c r="G342" s="1"/>
      <c r="H342" s="1"/>
      <c r="I342" s="2"/>
      <c r="J342" s="3"/>
      <c r="K342" s="3"/>
      <c r="L342" s="6">
        <f>SUBTOTAL(9,L321:L341)</f>
        <v>107571.87000000001</v>
      </c>
      <c r="M342" s="1"/>
      <c r="N342" s="1"/>
      <c r="O342" s="3"/>
      <c r="P342" s="4"/>
      <c r="Q342" s="1"/>
      <c r="R342" s="2"/>
      <c r="S342" s="3"/>
      <c r="T342" s="2"/>
      <c r="U342" s="3"/>
      <c r="V342" s="2"/>
      <c r="W342" s="3"/>
      <c r="X342" s="2"/>
      <c r="Y342" s="3"/>
      <c r="Z342" s="1"/>
      <c r="AA342" s="1"/>
    </row>
    <row r="343" spans="1:27" x14ac:dyDescent="0.25">
      <c r="A343" s="5" t="s">
        <v>3906</v>
      </c>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1:27" x14ac:dyDescent="0.25">
      <c r="A344" s="1" t="b">
        <v>0</v>
      </c>
      <c r="B344" s="1" t="s">
        <v>3907</v>
      </c>
      <c r="C344" s="2">
        <v>2</v>
      </c>
      <c r="D344" s="1" t="s">
        <v>752</v>
      </c>
      <c r="E344" s="2">
        <v>297</v>
      </c>
      <c r="F344" s="1" t="s">
        <v>29</v>
      </c>
      <c r="G344" s="1" t="s">
        <v>1339</v>
      </c>
      <c r="H344" s="1" t="s">
        <v>1340</v>
      </c>
      <c r="I344" s="2" t="s">
        <v>29</v>
      </c>
      <c r="J344" s="3">
        <v>212</v>
      </c>
      <c r="K344" s="3">
        <v>16</v>
      </c>
      <c r="L344" s="3">
        <v>3392</v>
      </c>
      <c r="M344" s="1" t="s">
        <v>29</v>
      </c>
      <c r="N344" s="1" t="s">
        <v>40</v>
      </c>
      <c r="O344" s="3">
        <v>0</v>
      </c>
      <c r="P344" s="4" t="s">
        <v>3908</v>
      </c>
      <c r="Q344" s="1" t="b">
        <v>0</v>
      </c>
      <c r="R344" s="2">
        <v>16</v>
      </c>
      <c r="S344" s="3">
        <v>3392</v>
      </c>
      <c r="T344" s="2" t="s">
        <v>29</v>
      </c>
      <c r="U344" s="3">
        <v>0</v>
      </c>
      <c r="V344" s="2" t="s">
        <v>29</v>
      </c>
      <c r="W344" s="3">
        <v>0</v>
      </c>
      <c r="X344" s="2" t="s">
        <v>29</v>
      </c>
      <c r="Y344" s="3">
        <v>0</v>
      </c>
      <c r="Z344" s="1" t="s">
        <v>1341</v>
      </c>
      <c r="AA344" s="1" t="b">
        <v>0</v>
      </c>
    </row>
    <row r="345" spans="1:27" x14ac:dyDescent="0.25">
      <c r="A345" s="1"/>
      <c r="B345" s="1"/>
      <c r="C345" s="2"/>
      <c r="D345" s="1"/>
      <c r="E345" s="2"/>
      <c r="F345" s="1"/>
      <c r="G345" s="1"/>
      <c r="H345" s="1"/>
      <c r="I345" s="2"/>
      <c r="J345" s="3"/>
      <c r="K345" s="3"/>
      <c r="L345" s="6">
        <f>SUBTOTAL(9,L344)</f>
        <v>3392</v>
      </c>
      <c r="M345" s="1"/>
      <c r="N345" s="1"/>
      <c r="O345" s="3"/>
      <c r="P345" s="4"/>
      <c r="Q345" s="1"/>
      <c r="R345" s="2"/>
      <c r="S345" s="3"/>
      <c r="T345" s="2"/>
      <c r="U345" s="3"/>
      <c r="V345" s="2"/>
      <c r="W345" s="3"/>
      <c r="X345" s="2"/>
      <c r="Y345" s="3"/>
      <c r="Z345" s="1"/>
      <c r="AA345" s="1"/>
    </row>
    <row r="346" spans="1:27" x14ac:dyDescent="0.25">
      <c r="A346" s="1"/>
      <c r="B346" s="1"/>
      <c r="C346" s="2"/>
      <c r="D346" s="1"/>
      <c r="E346" s="2"/>
      <c r="F346" s="1"/>
      <c r="G346" s="1"/>
      <c r="H346" s="1"/>
      <c r="I346" s="2"/>
      <c r="J346" s="3"/>
      <c r="K346" s="3"/>
      <c r="L346" s="6">
        <f>SUBTOTAL(9,L321:L341,L344)</f>
        <v>110963.87000000001</v>
      </c>
      <c r="M346" s="1"/>
      <c r="N346" s="1"/>
      <c r="O346" s="3"/>
      <c r="P346" s="4"/>
      <c r="Q346" s="1"/>
      <c r="R346" s="2"/>
      <c r="S346" s="3"/>
      <c r="T346" s="2"/>
      <c r="U346" s="3"/>
      <c r="V346" s="2"/>
      <c r="W346" s="3"/>
      <c r="X346" s="2"/>
      <c r="Y346" s="3"/>
      <c r="Z346" s="1"/>
      <c r="AA346" s="1"/>
    </row>
    <row r="347" spans="1:27" x14ac:dyDescent="0.25">
      <c r="A347" s="1"/>
      <c r="B347" s="1"/>
      <c r="C347" s="2"/>
      <c r="D347" s="1"/>
      <c r="E347" s="2"/>
      <c r="F347" s="1"/>
      <c r="G347" s="1"/>
      <c r="H347" s="1"/>
      <c r="I347" s="2"/>
      <c r="J347" s="3"/>
      <c r="K347" s="3"/>
      <c r="L347" s="6">
        <f>SUBTOTAL(9,L4:L346)</f>
        <v>3760797.9500000011</v>
      </c>
      <c r="M347" s="1"/>
      <c r="N347" s="1"/>
      <c r="O347" s="3"/>
      <c r="P347" s="4"/>
      <c r="Q347" s="1"/>
      <c r="R347" s="2"/>
      <c r="S347" s="3"/>
      <c r="T347" s="2"/>
      <c r="U347" s="3"/>
      <c r="V347" s="2"/>
      <c r="W347" s="3"/>
      <c r="X347" s="2"/>
      <c r="Y347" s="3"/>
      <c r="Z347" s="1"/>
      <c r="AA347" s="1"/>
    </row>
    <row r="348" spans="1:27" x14ac:dyDescent="0.25">
      <c r="A348" s="1" t="b">
        <v>0</v>
      </c>
      <c r="B348" s="1" t="s">
        <v>879</v>
      </c>
      <c r="C348" s="2">
        <v>1</v>
      </c>
      <c r="D348" s="1" t="s">
        <v>776</v>
      </c>
      <c r="E348" s="2">
        <v>308</v>
      </c>
      <c r="F348" s="1" t="s">
        <v>29</v>
      </c>
      <c r="G348" s="1" t="s">
        <v>880</v>
      </c>
      <c r="H348" s="1" t="s">
        <v>880</v>
      </c>
      <c r="I348" s="2" t="s">
        <v>29</v>
      </c>
      <c r="J348" s="3">
        <v>6.07</v>
      </c>
      <c r="K348" s="3">
        <v>90</v>
      </c>
      <c r="L348" s="3">
        <v>546.29999999999995</v>
      </c>
      <c r="M348" s="1" t="s">
        <v>751</v>
      </c>
      <c r="N348" s="1" t="s">
        <v>40</v>
      </c>
      <c r="O348" s="3">
        <v>0</v>
      </c>
      <c r="P348" s="4" t="s">
        <v>853</v>
      </c>
      <c r="Q348" s="1" t="b">
        <v>0</v>
      </c>
      <c r="R348" s="2">
        <v>90</v>
      </c>
      <c r="S348" s="3">
        <v>546.29999999999995</v>
      </c>
      <c r="T348" s="2" t="s">
        <v>29</v>
      </c>
      <c r="U348" s="3">
        <v>0</v>
      </c>
      <c r="V348" s="2" t="s">
        <v>29</v>
      </c>
      <c r="W348" s="3">
        <v>0</v>
      </c>
      <c r="X348" s="2" t="s">
        <v>29</v>
      </c>
      <c r="Y348" s="3">
        <v>0</v>
      </c>
      <c r="Z348" s="1" t="s">
        <v>29</v>
      </c>
      <c r="AA348" s="1" t="b">
        <v>0</v>
      </c>
    </row>
    <row r="349" spans="1:27" x14ac:dyDescent="0.25">
      <c r="A349" s="1" t="b">
        <v>0</v>
      </c>
      <c r="B349" s="1" t="s">
        <v>881</v>
      </c>
      <c r="C349" s="2">
        <v>1</v>
      </c>
      <c r="D349" s="1" t="s">
        <v>776</v>
      </c>
      <c r="E349" s="2">
        <v>309</v>
      </c>
      <c r="F349" s="1" t="s">
        <v>29</v>
      </c>
      <c r="G349" s="1" t="s">
        <v>882</v>
      </c>
      <c r="H349" s="1" t="s">
        <v>882</v>
      </c>
      <c r="I349" s="2" t="s">
        <v>29</v>
      </c>
      <c r="J349" s="3">
        <v>8.5399999999999991</v>
      </c>
      <c r="K349" s="3">
        <v>200</v>
      </c>
      <c r="L349" s="3">
        <v>1708</v>
      </c>
      <c r="M349" s="1" t="s">
        <v>751</v>
      </c>
      <c r="N349" s="1" t="s">
        <v>40</v>
      </c>
      <c r="O349" s="3">
        <v>0</v>
      </c>
      <c r="P349" s="4" t="s">
        <v>853</v>
      </c>
      <c r="Q349" s="1" t="b">
        <v>0</v>
      </c>
      <c r="R349" s="2">
        <v>200</v>
      </c>
      <c r="S349" s="3">
        <v>1708</v>
      </c>
      <c r="T349" s="2" t="s">
        <v>29</v>
      </c>
      <c r="U349" s="3">
        <v>0</v>
      </c>
      <c r="V349" s="2" t="s">
        <v>29</v>
      </c>
      <c r="W349" s="3">
        <v>0</v>
      </c>
      <c r="X349" s="2" t="s">
        <v>29</v>
      </c>
      <c r="Y349" s="3">
        <v>0</v>
      </c>
      <c r="Z349" s="1" t="s">
        <v>29</v>
      </c>
      <c r="AA349" s="1" t="b">
        <v>0</v>
      </c>
    </row>
    <row r="350" spans="1:27" x14ac:dyDescent="0.25">
      <c r="A350" s="1" t="b">
        <v>0</v>
      </c>
      <c r="B350" s="1" t="s">
        <v>883</v>
      </c>
      <c r="C350" s="2">
        <v>1</v>
      </c>
      <c r="D350" s="1" t="s">
        <v>776</v>
      </c>
      <c r="E350" s="2">
        <v>310</v>
      </c>
      <c r="F350" s="1" t="s">
        <v>29</v>
      </c>
      <c r="G350" s="1" t="s">
        <v>884</v>
      </c>
      <c r="H350" s="1" t="s">
        <v>884</v>
      </c>
      <c r="I350" s="2" t="s">
        <v>29</v>
      </c>
      <c r="J350" s="3">
        <v>3.13</v>
      </c>
      <c r="K350" s="3">
        <v>700</v>
      </c>
      <c r="L350" s="3">
        <v>2191</v>
      </c>
      <c r="M350" s="1" t="s">
        <v>751</v>
      </c>
      <c r="N350" s="1" t="s">
        <v>40</v>
      </c>
      <c r="O350" s="3">
        <v>0</v>
      </c>
      <c r="P350" s="4" t="s">
        <v>853</v>
      </c>
      <c r="Q350" s="1" t="b">
        <v>0</v>
      </c>
      <c r="R350" s="2">
        <v>700</v>
      </c>
      <c r="S350" s="3">
        <v>2191</v>
      </c>
      <c r="T350" s="2" t="s">
        <v>29</v>
      </c>
      <c r="U350" s="3">
        <v>0</v>
      </c>
      <c r="V350" s="2" t="s">
        <v>29</v>
      </c>
      <c r="W350" s="3">
        <v>0</v>
      </c>
      <c r="X350" s="2" t="s">
        <v>29</v>
      </c>
      <c r="Y350" s="3">
        <v>0</v>
      </c>
      <c r="Z350" s="1" t="s">
        <v>29</v>
      </c>
      <c r="AA350" s="1" t="b">
        <v>0</v>
      </c>
    </row>
    <row r="351" spans="1:27" x14ac:dyDescent="0.25">
      <c r="A351" s="1" t="b">
        <v>0</v>
      </c>
      <c r="B351" s="1" t="s">
        <v>885</v>
      </c>
      <c r="C351" s="2">
        <v>1</v>
      </c>
      <c r="D351" s="1" t="s">
        <v>776</v>
      </c>
      <c r="E351" s="2">
        <v>311</v>
      </c>
      <c r="F351" s="1" t="s">
        <v>29</v>
      </c>
      <c r="G351" s="1" t="s">
        <v>886</v>
      </c>
      <c r="H351" s="1" t="s">
        <v>886</v>
      </c>
      <c r="I351" s="2" t="s">
        <v>29</v>
      </c>
      <c r="J351" s="3">
        <v>18.21</v>
      </c>
      <c r="K351" s="3">
        <v>45</v>
      </c>
      <c r="L351" s="3">
        <v>819.45</v>
      </c>
      <c r="M351" s="1" t="s">
        <v>751</v>
      </c>
      <c r="N351" s="1" t="s">
        <v>40</v>
      </c>
      <c r="O351" s="3">
        <v>0</v>
      </c>
      <c r="P351" s="4" t="s">
        <v>853</v>
      </c>
      <c r="Q351" s="1" t="b">
        <v>0</v>
      </c>
      <c r="R351" s="2">
        <v>45</v>
      </c>
      <c r="S351" s="3">
        <v>819.45</v>
      </c>
      <c r="T351" s="2" t="s">
        <v>29</v>
      </c>
      <c r="U351" s="3">
        <v>0</v>
      </c>
      <c r="V351" s="2" t="s">
        <v>29</v>
      </c>
      <c r="W351" s="3">
        <v>0</v>
      </c>
      <c r="X351" s="2" t="s">
        <v>29</v>
      </c>
      <c r="Y351" s="3">
        <v>0</v>
      </c>
      <c r="Z351" s="1" t="s">
        <v>29</v>
      </c>
      <c r="AA351" s="1" t="b">
        <v>0</v>
      </c>
    </row>
    <row r="352" spans="1:27" x14ac:dyDescent="0.25">
      <c r="A352" s="1" t="b">
        <v>0</v>
      </c>
      <c r="B352" s="1" t="s">
        <v>887</v>
      </c>
      <c r="C352" s="2">
        <v>1</v>
      </c>
      <c r="D352" s="1" t="s">
        <v>776</v>
      </c>
      <c r="E352" s="2">
        <v>312</v>
      </c>
      <c r="F352" s="1" t="s">
        <v>29</v>
      </c>
      <c r="G352" s="1" t="s">
        <v>888</v>
      </c>
      <c r="H352" s="1" t="s">
        <v>888</v>
      </c>
      <c r="I352" s="2" t="s">
        <v>29</v>
      </c>
      <c r="J352" s="3">
        <v>10.1</v>
      </c>
      <c r="K352" s="3">
        <v>120</v>
      </c>
      <c r="L352" s="3">
        <v>1212</v>
      </c>
      <c r="M352" s="1" t="s">
        <v>751</v>
      </c>
      <c r="N352" s="1" t="s">
        <v>40</v>
      </c>
      <c r="O352" s="3">
        <v>0</v>
      </c>
      <c r="P352" s="4" t="s">
        <v>853</v>
      </c>
      <c r="Q352" s="1" t="b">
        <v>0</v>
      </c>
      <c r="R352" s="2">
        <v>120</v>
      </c>
      <c r="S352" s="3">
        <v>1212</v>
      </c>
      <c r="T352" s="2" t="s">
        <v>29</v>
      </c>
      <c r="U352" s="3">
        <v>0</v>
      </c>
      <c r="V352" s="2" t="s">
        <v>29</v>
      </c>
      <c r="W352" s="3">
        <v>0</v>
      </c>
      <c r="X352" s="2" t="s">
        <v>29</v>
      </c>
      <c r="Y352" s="3">
        <v>0</v>
      </c>
      <c r="Z352" s="1" t="s">
        <v>29</v>
      </c>
      <c r="AA352" s="1" t="b">
        <v>0</v>
      </c>
    </row>
    <row r="353" spans="1:27" x14ac:dyDescent="0.25">
      <c r="A353" s="1" t="b">
        <v>0</v>
      </c>
      <c r="B353" s="1" t="s">
        <v>889</v>
      </c>
      <c r="C353" s="2">
        <v>1</v>
      </c>
      <c r="D353" s="1" t="s">
        <v>776</v>
      </c>
      <c r="E353" s="2">
        <v>313</v>
      </c>
      <c r="F353" s="1" t="s">
        <v>29</v>
      </c>
      <c r="G353" s="1" t="s">
        <v>890</v>
      </c>
      <c r="H353" s="1" t="s">
        <v>890</v>
      </c>
      <c r="I353" s="2" t="s">
        <v>29</v>
      </c>
      <c r="J353" s="3">
        <v>28.6</v>
      </c>
      <c r="K353" s="3">
        <v>500</v>
      </c>
      <c r="L353" s="3">
        <v>14300</v>
      </c>
      <c r="M353" s="1" t="s">
        <v>751</v>
      </c>
      <c r="N353" s="1" t="s">
        <v>40</v>
      </c>
      <c r="O353" s="3">
        <v>0</v>
      </c>
      <c r="P353" s="4" t="s">
        <v>853</v>
      </c>
      <c r="Q353" s="1" t="b">
        <v>0</v>
      </c>
      <c r="R353" s="2">
        <v>500</v>
      </c>
      <c r="S353" s="3">
        <v>14300</v>
      </c>
      <c r="T353" s="2" t="s">
        <v>29</v>
      </c>
      <c r="U353" s="3">
        <v>0</v>
      </c>
      <c r="V353" s="2" t="s">
        <v>29</v>
      </c>
      <c r="W353" s="3">
        <v>0</v>
      </c>
      <c r="X353" s="2" t="s">
        <v>29</v>
      </c>
      <c r="Y353" s="3">
        <v>0</v>
      </c>
      <c r="Z353" s="1" t="s">
        <v>29</v>
      </c>
      <c r="AA353" s="1" t="b">
        <v>0</v>
      </c>
    </row>
    <row r="354" spans="1:27" x14ac:dyDescent="0.25">
      <c r="A354" s="1" t="b">
        <v>0</v>
      </c>
      <c r="B354" s="1" t="s">
        <v>891</v>
      </c>
      <c r="C354" s="2">
        <v>1</v>
      </c>
      <c r="D354" s="1" t="s">
        <v>776</v>
      </c>
      <c r="E354" s="2">
        <v>314</v>
      </c>
      <c r="F354" s="1" t="s">
        <v>29</v>
      </c>
      <c r="G354" s="1" t="s">
        <v>892</v>
      </c>
      <c r="H354" s="1" t="s">
        <v>892</v>
      </c>
      <c r="I354" s="2" t="s">
        <v>29</v>
      </c>
      <c r="J354" s="3">
        <v>20.32</v>
      </c>
      <c r="K354" s="3">
        <v>45</v>
      </c>
      <c r="L354" s="3">
        <v>914.4</v>
      </c>
      <c r="M354" s="1" t="s">
        <v>751</v>
      </c>
      <c r="N354" s="1" t="s">
        <v>40</v>
      </c>
      <c r="O354" s="3">
        <v>0</v>
      </c>
      <c r="P354" s="4" t="s">
        <v>853</v>
      </c>
      <c r="Q354" s="1" t="b">
        <v>0</v>
      </c>
      <c r="R354" s="2">
        <v>45</v>
      </c>
      <c r="S354" s="3">
        <v>914.4</v>
      </c>
      <c r="T354" s="2" t="s">
        <v>29</v>
      </c>
      <c r="U354" s="3">
        <v>0</v>
      </c>
      <c r="V354" s="2" t="s">
        <v>29</v>
      </c>
      <c r="W354" s="3">
        <v>0</v>
      </c>
      <c r="X354" s="2" t="s">
        <v>29</v>
      </c>
      <c r="Y354" s="3">
        <v>0</v>
      </c>
      <c r="Z354" s="1" t="s">
        <v>29</v>
      </c>
      <c r="AA354" s="1" t="b">
        <v>0</v>
      </c>
    </row>
    <row r="355" spans="1:27" x14ac:dyDescent="0.25">
      <c r="A355" s="1" t="b">
        <v>0</v>
      </c>
      <c r="B355" s="1" t="s">
        <v>893</v>
      </c>
      <c r="C355" s="2">
        <v>1</v>
      </c>
      <c r="D355" s="1" t="s">
        <v>776</v>
      </c>
      <c r="E355" s="2">
        <v>315</v>
      </c>
      <c r="F355" s="1" t="s">
        <v>29</v>
      </c>
      <c r="G355" s="1" t="s">
        <v>894</v>
      </c>
      <c r="H355" s="1" t="s">
        <v>894</v>
      </c>
      <c r="I355" s="2" t="s">
        <v>29</v>
      </c>
      <c r="J355" s="3">
        <v>135.44</v>
      </c>
      <c r="K355" s="3">
        <v>10</v>
      </c>
      <c r="L355" s="3">
        <v>1354.4</v>
      </c>
      <c r="M355" s="1" t="s">
        <v>751</v>
      </c>
      <c r="N355" s="1" t="s">
        <v>40</v>
      </c>
      <c r="O355" s="3">
        <v>0</v>
      </c>
      <c r="P355" s="4" t="s">
        <v>853</v>
      </c>
      <c r="Q355" s="1" t="b">
        <v>0</v>
      </c>
      <c r="R355" s="2">
        <v>10</v>
      </c>
      <c r="S355" s="3">
        <v>1354.4</v>
      </c>
      <c r="T355" s="2" t="s">
        <v>29</v>
      </c>
      <c r="U355" s="3">
        <v>0</v>
      </c>
      <c r="V355" s="2" t="s">
        <v>29</v>
      </c>
      <c r="W355" s="3">
        <v>0</v>
      </c>
      <c r="X355" s="2" t="s">
        <v>29</v>
      </c>
      <c r="Y355" s="3">
        <v>0</v>
      </c>
      <c r="Z355" s="1" t="s">
        <v>29</v>
      </c>
      <c r="AA355" s="1" t="b">
        <v>0</v>
      </c>
    </row>
    <row r="356" spans="1:27" x14ac:dyDescent="0.25">
      <c r="A356" s="1" t="b">
        <v>0</v>
      </c>
      <c r="B356" s="1" t="s">
        <v>895</v>
      </c>
      <c r="C356" s="2">
        <v>1</v>
      </c>
      <c r="D356" s="1" t="s">
        <v>776</v>
      </c>
      <c r="E356" s="2">
        <v>317</v>
      </c>
      <c r="F356" s="1" t="s">
        <v>29</v>
      </c>
      <c r="G356" s="1" t="s">
        <v>896</v>
      </c>
      <c r="H356" s="1" t="s">
        <v>896</v>
      </c>
      <c r="I356" s="2" t="s">
        <v>29</v>
      </c>
      <c r="J356" s="3">
        <v>57.08</v>
      </c>
      <c r="K356" s="3">
        <v>6</v>
      </c>
      <c r="L356" s="3">
        <v>342.48</v>
      </c>
      <c r="M356" s="1" t="s">
        <v>29</v>
      </c>
      <c r="N356" s="1" t="s">
        <v>40</v>
      </c>
      <c r="O356" s="3">
        <v>0</v>
      </c>
      <c r="P356" s="4" t="s">
        <v>853</v>
      </c>
      <c r="Q356" s="1" t="b">
        <v>0</v>
      </c>
      <c r="R356" s="2">
        <v>6</v>
      </c>
      <c r="S356" s="3">
        <v>342.48</v>
      </c>
      <c r="T356" s="2" t="s">
        <v>29</v>
      </c>
      <c r="U356" s="3">
        <v>0</v>
      </c>
      <c r="V356" s="2" t="s">
        <v>29</v>
      </c>
      <c r="W356" s="3">
        <v>0</v>
      </c>
      <c r="X356" s="2" t="s">
        <v>29</v>
      </c>
      <c r="Y356" s="3">
        <v>0</v>
      </c>
      <c r="Z356" s="1" t="s">
        <v>29</v>
      </c>
      <c r="AA356" s="1" t="b">
        <v>0</v>
      </c>
    </row>
    <row r="357" spans="1:27" x14ac:dyDescent="0.25">
      <c r="A357" s="1" t="b">
        <v>0</v>
      </c>
      <c r="B357" s="1" t="s">
        <v>897</v>
      </c>
      <c r="C357" s="2">
        <v>1</v>
      </c>
      <c r="D357" s="1" t="s">
        <v>776</v>
      </c>
      <c r="E357" s="2">
        <v>318</v>
      </c>
      <c r="F357" s="1" t="s">
        <v>29</v>
      </c>
      <c r="G357" s="1" t="s">
        <v>898</v>
      </c>
      <c r="H357" s="1" t="s">
        <v>898</v>
      </c>
      <c r="I357" s="2" t="s">
        <v>29</v>
      </c>
      <c r="J357" s="3">
        <v>14.48</v>
      </c>
      <c r="K357" s="3">
        <v>45</v>
      </c>
      <c r="L357" s="3">
        <v>651.6</v>
      </c>
      <c r="M357" s="1" t="s">
        <v>751</v>
      </c>
      <c r="N357" s="1" t="s">
        <v>40</v>
      </c>
      <c r="O357" s="3">
        <v>0</v>
      </c>
      <c r="P357" s="4" t="s">
        <v>853</v>
      </c>
      <c r="Q357" s="1" t="b">
        <v>0</v>
      </c>
      <c r="R357" s="2">
        <v>45</v>
      </c>
      <c r="S357" s="3">
        <v>651.6</v>
      </c>
      <c r="T357" s="2" t="s">
        <v>29</v>
      </c>
      <c r="U357" s="3">
        <v>0</v>
      </c>
      <c r="V357" s="2" t="s">
        <v>29</v>
      </c>
      <c r="W357" s="3">
        <v>0</v>
      </c>
      <c r="X357" s="2" t="s">
        <v>29</v>
      </c>
      <c r="Y357" s="3">
        <v>0</v>
      </c>
      <c r="Z357" s="1" t="s">
        <v>29</v>
      </c>
      <c r="AA357" s="1" t="b">
        <v>0</v>
      </c>
    </row>
    <row r="358" spans="1:27" x14ac:dyDescent="0.25">
      <c r="A358" s="1" t="b">
        <v>0</v>
      </c>
      <c r="B358" s="1" t="s">
        <v>899</v>
      </c>
      <c r="C358" s="2">
        <v>1</v>
      </c>
      <c r="D358" s="1" t="s">
        <v>776</v>
      </c>
      <c r="E358" s="2">
        <v>319</v>
      </c>
      <c r="F358" s="1" t="s">
        <v>29</v>
      </c>
      <c r="G358" s="1" t="s">
        <v>900</v>
      </c>
      <c r="H358" s="1" t="s">
        <v>900</v>
      </c>
      <c r="I358" s="2" t="s">
        <v>29</v>
      </c>
      <c r="J358" s="3">
        <v>24.05</v>
      </c>
      <c r="K358" s="3">
        <v>15</v>
      </c>
      <c r="L358" s="3">
        <v>360.75</v>
      </c>
      <c r="M358" s="1" t="s">
        <v>29</v>
      </c>
      <c r="N358" s="1" t="s">
        <v>40</v>
      </c>
      <c r="O358" s="3">
        <v>0</v>
      </c>
      <c r="P358" s="4" t="s">
        <v>853</v>
      </c>
      <c r="Q358" s="1" t="b">
        <v>0</v>
      </c>
      <c r="R358" s="2">
        <v>15</v>
      </c>
      <c r="S358" s="3">
        <v>360.75</v>
      </c>
      <c r="T358" s="2" t="s">
        <v>29</v>
      </c>
      <c r="U358" s="3">
        <v>0</v>
      </c>
      <c r="V358" s="2" t="s">
        <v>29</v>
      </c>
      <c r="W358" s="3">
        <v>0</v>
      </c>
      <c r="X358" s="2" t="s">
        <v>29</v>
      </c>
      <c r="Y358" s="3">
        <v>0</v>
      </c>
      <c r="Z358" s="1" t="s">
        <v>29</v>
      </c>
      <c r="AA358" s="1" t="b">
        <v>0</v>
      </c>
    </row>
    <row r="359" spans="1:27" x14ac:dyDescent="0.25">
      <c r="A359" s="1" t="b">
        <v>0</v>
      </c>
      <c r="B359" s="1" t="s">
        <v>901</v>
      </c>
      <c r="C359" s="2">
        <v>1</v>
      </c>
      <c r="D359" s="1" t="s">
        <v>776</v>
      </c>
      <c r="E359" s="2">
        <v>320</v>
      </c>
      <c r="F359" s="1" t="s">
        <v>29</v>
      </c>
      <c r="G359" s="1" t="s">
        <v>902</v>
      </c>
      <c r="H359" s="1" t="s">
        <v>902</v>
      </c>
      <c r="I359" s="2" t="s">
        <v>29</v>
      </c>
      <c r="J359" s="3">
        <v>24.05</v>
      </c>
      <c r="K359" s="3">
        <v>15</v>
      </c>
      <c r="L359" s="3">
        <v>360.75</v>
      </c>
      <c r="M359" s="1" t="s">
        <v>751</v>
      </c>
      <c r="N359" s="1" t="s">
        <v>40</v>
      </c>
      <c r="O359" s="3">
        <v>0</v>
      </c>
      <c r="P359" s="4" t="s">
        <v>853</v>
      </c>
      <c r="Q359" s="1" t="b">
        <v>0</v>
      </c>
      <c r="R359" s="2">
        <v>15</v>
      </c>
      <c r="S359" s="3">
        <v>360.75</v>
      </c>
      <c r="T359" s="2" t="s">
        <v>29</v>
      </c>
      <c r="U359" s="3">
        <v>0</v>
      </c>
      <c r="V359" s="2" t="s">
        <v>29</v>
      </c>
      <c r="W359" s="3">
        <v>0</v>
      </c>
      <c r="X359" s="2" t="s">
        <v>29</v>
      </c>
      <c r="Y359" s="3">
        <v>0</v>
      </c>
      <c r="Z359" s="1" t="s">
        <v>29</v>
      </c>
      <c r="AA359" s="1" t="b">
        <v>0</v>
      </c>
    </row>
    <row r="360" spans="1:27" x14ac:dyDescent="0.25">
      <c r="A360" s="1" t="b">
        <v>0</v>
      </c>
      <c r="B360" s="1" t="s">
        <v>903</v>
      </c>
      <c r="C360" s="2">
        <v>1</v>
      </c>
      <c r="D360" s="1" t="s">
        <v>776</v>
      </c>
      <c r="E360" s="2">
        <v>321</v>
      </c>
      <c r="F360" s="1" t="s">
        <v>29</v>
      </c>
      <c r="G360" s="1" t="s">
        <v>904</v>
      </c>
      <c r="H360" s="1" t="s">
        <v>904</v>
      </c>
      <c r="I360" s="2" t="s">
        <v>29</v>
      </c>
      <c r="J360" s="3">
        <v>86.07</v>
      </c>
      <c r="K360" s="3">
        <v>4</v>
      </c>
      <c r="L360" s="3">
        <v>344.28</v>
      </c>
      <c r="M360" s="1" t="s">
        <v>751</v>
      </c>
      <c r="N360" s="1" t="s">
        <v>40</v>
      </c>
      <c r="O360" s="3">
        <v>0</v>
      </c>
      <c r="P360" s="4" t="s">
        <v>853</v>
      </c>
      <c r="Q360" s="1" t="b">
        <v>0</v>
      </c>
      <c r="R360" s="2">
        <v>4</v>
      </c>
      <c r="S360" s="3">
        <v>344.28</v>
      </c>
      <c r="T360" s="2" t="s">
        <v>29</v>
      </c>
      <c r="U360" s="3">
        <v>0</v>
      </c>
      <c r="V360" s="2" t="s">
        <v>29</v>
      </c>
      <c r="W360" s="3">
        <v>0</v>
      </c>
      <c r="X360" s="2" t="s">
        <v>29</v>
      </c>
      <c r="Y360" s="3">
        <v>0</v>
      </c>
      <c r="Z360" s="1" t="s">
        <v>29</v>
      </c>
      <c r="AA360" s="1" t="b">
        <v>0</v>
      </c>
    </row>
    <row r="361" spans="1:27" x14ac:dyDescent="0.25">
      <c r="A361" s="1" t="b">
        <v>0</v>
      </c>
      <c r="B361" s="1" t="s">
        <v>905</v>
      </c>
      <c r="C361" s="2">
        <v>1</v>
      </c>
      <c r="D361" s="1" t="s">
        <v>776</v>
      </c>
      <c r="E361" s="2">
        <v>322</v>
      </c>
      <c r="F361" s="1" t="s">
        <v>29</v>
      </c>
      <c r="G361" s="1" t="s">
        <v>906</v>
      </c>
      <c r="H361" s="1" t="s">
        <v>906</v>
      </c>
      <c r="I361" s="2" t="s">
        <v>29</v>
      </c>
      <c r="J361" s="3">
        <v>46.51</v>
      </c>
      <c r="K361" s="3">
        <v>20</v>
      </c>
      <c r="L361" s="3">
        <v>930.2</v>
      </c>
      <c r="M361" s="1" t="s">
        <v>751</v>
      </c>
      <c r="N361" s="1" t="s">
        <v>40</v>
      </c>
      <c r="O361" s="3">
        <v>0</v>
      </c>
      <c r="P361" s="4" t="s">
        <v>853</v>
      </c>
      <c r="Q361" s="1" t="b">
        <v>0</v>
      </c>
      <c r="R361" s="2">
        <v>20</v>
      </c>
      <c r="S361" s="3">
        <v>930.2</v>
      </c>
      <c r="T361" s="2" t="s">
        <v>29</v>
      </c>
      <c r="U361" s="3">
        <v>0</v>
      </c>
      <c r="V361" s="2" t="s">
        <v>29</v>
      </c>
      <c r="W361" s="3">
        <v>0</v>
      </c>
      <c r="X361" s="2" t="s">
        <v>29</v>
      </c>
      <c r="Y361" s="3">
        <v>0</v>
      </c>
      <c r="Z361" s="1" t="s">
        <v>29</v>
      </c>
      <c r="AA361" s="1" t="b">
        <v>0</v>
      </c>
    </row>
    <row r="362" spans="1:27" x14ac:dyDescent="0.25">
      <c r="A362" s="1" t="b">
        <v>0</v>
      </c>
      <c r="B362" s="1" t="s">
        <v>907</v>
      </c>
      <c r="C362" s="2">
        <v>1</v>
      </c>
      <c r="D362" s="1" t="s">
        <v>776</v>
      </c>
      <c r="E362" s="2">
        <v>323</v>
      </c>
      <c r="F362" s="1" t="s">
        <v>29</v>
      </c>
      <c r="G362" s="1" t="s">
        <v>908</v>
      </c>
      <c r="H362" s="1" t="s">
        <v>908</v>
      </c>
      <c r="I362" s="2" t="s">
        <v>29</v>
      </c>
      <c r="J362" s="3">
        <v>14.56</v>
      </c>
      <c r="K362" s="3">
        <v>5</v>
      </c>
      <c r="L362" s="3">
        <v>72.8</v>
      </c>
      <c r="M362" s="1" t="s">
        <v>751</v>
      </c>
      <c r="N362" s="1" t="s">
        <v>40</v>
      </c>
      <c r="O362" s="3">
        <v>0</v>
      </c>
      <c r="P362" s="4" t="s">
        <v>853</v>
      </c>
      <c r="Q362" s="1" t="b">
        <v>0</v>
      </c>
      <c r="R362" s="2">
        <v>5</v>
      </c>
      <c r="S362" s="3">
        <v>72.8</v>
      </c>
      <c r="T362" s="2" t="s">
        <v>29</v>
      </c>
      <c r="U362" s="3">
        <v>0</v>
      </c>
      <c r="V362" s="2" t="s">
        <v>29</v>
      </c>
      <c r="W362" s="3">
        <v>0</v>
      </c>
      <c r="X362" s="2" t="s">
        <v>29</v>
      </c>
      <c r="Y362" s="3">
        <v>0</v>
      </c>
      <c r="Z362" s="1" t="s">
        <v>29</v>
      </c>
      <c r="AA362" s="1" t="b">
        <v>0</v>
      </c>
    </row>
    <row r="363" spans="1:27" x14ac:dyDescent="0.25">
      <c r="A363" s="1" t="b">
        <v>0</v>
      </c>
      <c r="B363" s="1" t="s">
        <v>909</v>
      </c>
      <c r="C363" s="2">
        <v>1</v>
      </c>
      <c r="D363" s="1" t="s">
        <v>776</v>
      </c>
      <c r="E363" s="2">
        <v>324</v>
      </c>
      <c r="F363" s="1" t="s">
        <v>29</v>
      </c>
      <c r="G363" s="1" t="s">
        <v>910</v>
      </c>
      <c r="H363" s="1" t="s">
        <v>910</v>
      </c>
      <c r="I363" s="2" t="s">
        <v>29</v>
      </c>
      <c r="J363" s="3">
        <v>16.079999999999998</v>
      </c>
      <c r="K363" s="3">
        <v>10</v>
      </c>
      <c r="L363" s="3">
        <v>160.80000000000001</v>
      </c>
      <c r="M363" s="1" t="s">
        <v>751</v>
      </c>
      <c r="N363" s="1" t="s">
        <v>40</v>
      </c>
      <c r="O363" s="3">
        <v>0</v>
      </c>
      <c r="P363" s="4" t="s">
        <v>853</v>
      </c>
      <c r="Q363" s="1" t="b">
        <v>0</v>
      </c>
      <c r="R363" s="2">
        <v>10</v>
      </c>
      <c r="S363" s="3">
        <v>160.80000000000001</v>
      </c>
      <c r="T363" s="2" t="s">
        <v>29</v>
      </c>
      <c r="U363" s="3">
        <v>0</v>
      </c>
      <c r="V363" s="2" t="s">
        <v>29</v>
      </c>
      <c r="W363" s="3">
        <v>0</v>
      </c>
      <c r="X363" s="2" t="s">
        <v>29</v>
      </c>
      <c r="Y363" s="3">
        <v>0</v>
      </c>
      <c r="Z363" s="1" t="s">
        <v>29</v>
      </c>
      <c r="AA363" s="1" t="b">
        <v>0</v>
      </c>
    </row>
    <row r="364" spans="1:27" x14ac:dyDescent="0.25">
      <c r="A364" s="1" t="b">
        <v>0</v>
      </c>
      <c r="B364" s="1" t="s">
        <v>911</v>
      </c>
      <c r="C364" s="2">
        <v>1</v>
      </c>
      <c r="D364" s="1" t="s">
        <v>776</v>
      </c>
      <c r="E364" s="2">
        <v>325</v>
      </c>
      <c r="F364" s="1" t="s">
        <v>29</v>
      </c>
      <c r="G364" s="1" t="s">
        <v>912</v>
      </c>
      <c r="H364" s="1" t="s">
        <v>912</v>
      </c>
      <c r="I364" s="2" t="s">
        <v>29</v>
      </c>
      <c r="J364" s="3">
        <v>132.85</v>
      </c>
      <c r="K364" s="3">
        <v>40</v>
      </c>
      <c r="L364" s="3">
        <v>5314</v>
      </c>
      <c r="M364" s="1" t="s">
        <v>29</v>
      </c>
      <c r="N364" s="1" t="s">
        <v>40</v>
      </c>
      <c r="O364" s="3">
        <v>0</v>
      </c>
      <c r="P364" s="4" t="s">
        <v>853</v>
      </c>
      <c r="Q364" s="1" t="b">
        <v>0</v>
      </c>
      <c r="R364" s="2">
        <v>40</v>
      </c>
      <c r="S364" s="3">
        <v>5314</v>
      </c>
      <c r="T364" s="2" t="s">
        <v>29</v>
      </c>
      <c r="U364" s="3">
        <v>0</v>
      </c>
      <c r="V364" s="2" t="s">
        <v>29</v>
      </c>
      <c r="W364" s="3">
        <v>0</v>
      </c>
      <c r="X364" s="2" t="s">
        <v>29</v>
      </c>
      <c r="Y364" s="3">
        <v>0</v>
      </c>
      <c r="Z364" s="1" t="s">
        <v>29</v>
      </c>
      <c r="AA364" s="1" t="b">
        <v>0</v>
      </c>
    </row>
    <row r="365" spans="1:27" x14ac:dyDescent="0.25">
      <c r="A365" s="1" t="b">
        <v>0</v>
      </c>
      <c r="B365" s="1" t="s">
        <v>913</v>
      </c>
      <c r="C365" s="2">
        <v>1</v>
      </c>
      <c r="D365" s="1" t="s">
        <v>776</v>
      </c>
      <c r="E365" s="2">
        <v>326</v>
      </c>
      <c r="F365" s="1" t="s">
        <v>29</v>
      </c>
      <c r="G365" s="1" t="s">
        <v>914</v>
      </c>
      <c r="H365" s="1" t="s">
        <v>914</v>
      </c>
      <c r="I365" s="2" t="s">
        <v>29</v>
      </c>
      <c r="J365" s="3">
        <v>16.170000000000002</v>
      </c>
      <c r="K365" s="3">
        <v>60</v>
      </c>
      <c r="L365" s="3">
        <v>970.2</v>
      </c>
      <c r="M365" s="1" t="s">
        <v>751</v>
      </c>
      <c r="N365" s="1" t="s">
        <v>40</v>
      </c>
      <c r="O365" s="3">
        <v>0</v>
      </c>
      <c r="P365" s="4" t="s">
        <v>853</v>
      </c>
      <c r="Q365" s="1" t="b">
        <v>0</v>
      </c>
      <c r="R365" s="2">
        <v>60</v>
      </c>
      <c r="S365" s="3">
        <v>970.2</v>
      </c>
      <c r="T365" s="2" t="s">
        <v>29</v>
      </c>
      <c r="U365" s="3">
        <v>0</v>
      </c>
      <c r="V365" s="2" t="s">
        <v>29</v>
      </c>
      <c r="W365" s="3">
        <v>0</v>
      </c>
      <c r="X365" s="2" t="s">
        <v>29</v>
      </c>
      <c r="Y365" s="3">
        <v>0</v>
      </c>
      <c r="Z365" s="1" t="s">
        <v>29</v>
      </c>
      <c r="AA365" s="1" t="b">
        <v>0</v>
      </c>
    </row>
    <row r="366" spans="1:27" x14ac:dyDescent="0.25">
      <c r="A366" s="1" t="b">
        <v>0</v>
      </c>
      <c r="B366" s="1" t="s">
        <v>915</v>
      </c>
      <c r="C366" s="2">
        <v>1</v>
      </c>
      <c r="D366" s="1" t="s">
        <v>776</v>
      </c>
      <c r="E366" s="2">
        <v>327</v>
      </c>
      <c r="F366" s="1" t="s">
        <v>29</v>
      </c>
      <c r="G366" s="1" t="s">
        <v>916</v>
      </c>
      <c r="H366" s="1" t="s">
        <v>916</v>
      </c>
      <c r="I366" s="2" t="s">
        <v>29</v>
      </c>
      <c r="J366" s="3">
        <v>10.18</v>
      </c>
      <c r="K366" s="3">
        <v>20</v>
      </c>
      <c r="L366" s="3">
        <v>203.6</v>
      </c>
      <c r="M366" s="1" t="s">
        <v>751</v>
      </c>
      <c r="N366" s="1" t="s">
        <v>40</v>
      </c>
      <c r="O366" s="3">
        <v>0</v>
      </c>
      <c r="P366" s="4" t="s">
        <v>853</v>
      </c>
      <c r="Q366" s="1" t="b">
        <v>0</v>
      </c>
      <c r="R366" s="2">
        <v>20</v>
      </c>
      <c r="S366" s="3">
        <v>203.6</v>
      </c>
      <c r="T366" s="2" t="s">
        <v>29</v>
      </c>
      <c r="U366" s="3">
        <v>0</v>
      </c>
      <c r="V366" s="2" t="s">
        <v>29</v>
      </c>
      <c r="W366" s="3">
        <v>0</v>
      </c>
      <c r="X366" s="2" t="s">
        <v>29</v>
      </c>
      <c r="Y366" s="3">
        <v>0</v>
      </c>
      <c r="Z366" s="1" t="s">
        <v>29</v>
      </c>
      <c r="AA366" s="1" t="b">
        <v>0</v>
      </c>
    </row>
    <row r="367" spans="1:27" x14ac:dyDescent="0.25">
      <c r="A367" s="1" t="b">
        <v>0</v>
      </c>
      <c r="B367" s="1" t="s">
        <v>917</v>
      </c>
      <c r="C367" s="2">
        <v>1</v>
      </c>
      <c r="D367" s="1" t="s">
        <v>776</v>
      </c>
      <c r="E367" s="2">
        <v>328</v>
      </c>
      <c r="F367" s="1" t="s">
        <v>29</v>
      </c>
      <c r="G367" s="1" t="s">
        <v>918</v>
      </c>
      <c r="H367" s="1" t="s">
        <v>918</v>
      </c>
      <c r="I367" s="2" t="s">
        <v>29</v>
      </c>
      <c r="J367" s="3">
        <v>18.98</v>
      </c>
      <c r="K367" s="3">
        <v>60</v>
      </c>
      <c r="L367" s="3">
        <v>1138.8</v>
      </c>
      <c r="M367" s="1" t="s">
        <v>751</v>
      </c>
      <c r="N367" s="1" t="s">
        <v>40</v>
      </c>
      <c r="O367" s="3">
        <v>0</v>
      </c>
      <c r="P367" s="4" t="s">
        <v>853</v>
      </c>
      <c r="Q367" s="1" t="b">
        <v>0</v>
      </c>
      <c r="R367" s="2">
        <v>60</v>
      </c>
      <c r="S367" s="3">
        <v>1138.8</v>
      </c>
      <c r="T367" s="2" t="s">
        <v>29</v>
      </c>
      <c r="U367" s="3">
        <v>0</v>
      </c>
      <c r="V367" s="2" t="s">
        <v>29</v>
      </c>
      <c r="W367" s="3">
        <v>0</v>
      </c>
      <c r="X367" s="2" t="s">
        <v>29</v>
      </c>
      <c r="Y367" s="3">
        <v>0</v>
      </c>
      <c r="Z367" s="1" t="s">
        <v>29</v>
      </c>
      <c r="AA367" s="1" t="b">
        <v>0</v>
      </c>
    </row>
    <row r="368" spans="1:27" x14ac:dyDescent="0.25">
      <c r="A368" s="1" t="b">
        <v>0</v>
      </c>
      <c r="B368" s="1" t="s">
        <v>919</v>
      </c>
      <c r="C368" s="2">
        <v>1</v>
      </c>
      <c r="D368" s="1" t="s">
        <v>776</v>
      </c>
      <c r="E368" s="2">
        <v>329</v>
      </c>
      <c r="F368" s="1" t="s">
        <v>29</v>
      </c>
      <c r="G368" s="1" t="s">
        <v>920</v>
      </c>
      <c r="H368" s="1" t="s">
        <v>920</v>
      </c>
      <c r="I368" s="2" t="s">
        <v>29</v>
      </c>
      <c r="J368" s="3">
        <v>47.71</v>
      </c>
      <c r="K368" s="3">
        <v>30</v>
      </c>
      <c r="L368" s="3">
        <v>1431.3</v>
      </c>
      <c r="M368" s="1" t="s">
        <v>29</v>
      </c>
      <c r="N368" s="1" t="s">
        <v>40</v>
      </c>
      <c r="O368" s="3">
        <v>0</v>
      </c>
      <c r="P368" s="4" t="s">
        <v>853</v>
      </c>
      <c r="Q368" s="1" t="b">
        <v>0</v>
      </c>
      <c r="R368" s="2">
        <v>30</v>
      </c>
      <c r="S368" s="3">
        <v>1431.3</v>
      </c>
      <c r="T368" s="2" t="s">
        <v>29</v>
      </c>
      <c r="U368" s="3">
        <v>0</v>
      </c>
      <c r="V368" s="2" t="s">
        <v>29</v>
      </c>
      <c r="W368" s="3">
        <v>0</v>
      </c>
      <c r="X368" s="2" t="s">
        <v>29</v>
      </c>
      <c r="Y368" s="3">
        <v>0</v>
      </c>
      <c r="Z368" s="1" t="s">
        <v>29</v>
      </c>
      <c r="AA368" s="1" t="b">
        <v>0</v>
      </c>
    </row>
    <row r="369" spans="1:27" x14ac:dyDescent="0.25">
      <c r="A369" s="1" t="b">
        <v>0</v>
      </c>
      <c r="B369" s="1" t="s">
        <v>921</v>
      </c>
      <c r="C369" s="2">
        <v>1</v>
      </c>
      <c r="D369" s="1" t="s">
        <v>776</v>
      </c>
      <c r="E369" s="2">
        <v>330</v>
      </c>
      <c r="F369" s="1" t="s">
        <v>29</v>
      </c>
      <c r="G369" s="1" t="s">
        <v>922</v>
      </c>
      <c r="H369" s="1" t="s">
        <v>922</v>
      </c>
      <c r="I369" s="2" t="s">
        <v>29</v>
      </c>
      <c r="J369" s="3">
        <v>3</v>
      </c>
      <c r="K369" s="3">
        <v>90</v>
      </c>
      <c r="L369" s="3">
        <v>270</v>
      </c>
      <c r="M369" s="1" t="s">
        <v>751</v>
      </c>
      <c r="N369" s="1" t="s">
        <v>40</v>
      </c>
      <c r="O369" s="3">
        <v>0</v>
      </c>
      <c r="P369" s="4" t="s">
        <v>853</v>
      </c>
      <c r="Q369" s="1" t="b">
        <v>0</v>
      </c>
      <c r="R369" s="2">
        <v>90</v>
      </c>
      <c r="S369" s="3">
        <v>270</v>
      </c>
      <c r="T369" s="2" t="s">
        <v>29</v>
      </c>
      <c r="U369" s="3">
        <v>0</v>
      </c>
      <c r="V369" s="2" t="s">
        <v>29</v>
      </c>
      <c r="W369" s="3">
        <v>0</v>
      </c>
      <c r="X369" s="2" t="s">
        <v>29</v>
      </c>
      <c r="Y369" s="3">
        <v>0</v>
      </c>
      <c r="Z369" s="1" t="s">
        <v>29</v>
      </c>
      <c r="AA369" s="1" t="b">
        <v>0</v>
      </c>
    </row>
    <row r="370" spans="1:27" x14ac:dyDescent="0.25">
      <c r="A370" s="1" t="b">
        <v>0</v>
      </c>
      <c r="B370" s="1" t="s">
        <v>923</v>
      </c>
      <c r="C370" s="2">
        <v>1</v>
      </c>
      <c r="D370" s="1" t="s">
        <v>776</v>
      </c>
      <c r="E370" s="2">
        <v>331</v>
      </c>
      <c r="F370" s="1" t="s">
        <v>29</v>
      </c>
      <c r="G370" s="1" t="s">
        <v>922</v>
      </c>
      <c r="H370" s="1" t="s">
        <v>922</v>
      </c>
      <c r="I370" s="2" t="s">
        <v>29</v>
      </c>
      <c r="J370" s="3">
        <v>79.12</v>
      </c>
      <c r="K370" s="3">
        <v>30</v>
      </c>
      <c r="L370" s="3">
        <v>2373.6</v>
      </c>
      <c r="M370" s="1" t="s">
        <v>751</v>
      </c>
      <c r="N370" s="1" t="s">
        <v>40</v>
      </c>
      <c r="O370" s="3">
        <v>0</v>
      </c>
      <c r="P370" s="4" t="s">
        <v>853</v>
      </c>
      <c r="Q370" s="1" t="b">
        <v>0</v>
      </c>
      <c r="R370" s="2">
        <v>30</v>
      </c>
      <c r="S370" s="3">
        <v>2373.6</v>
      </c>
      <c r="T370" s="2" t="s">
        <v>29</v>
      </c>
      <c r="U370" s="3">
        <v>0</v>
      </c>
      <c r="V370" s="2" t="s">
        <v>29</v>
      </c>
      <c r="W370" s="3">
        <v>0</v>
      </c>
      <c r="X370" s="2" t="s">
        <v>29</v>
      </c>
      <c r="Y370" s="3">
        <v>0</v>
      </c>
      <c r="Z370" s="1" t="s">
        <v>29</v>
      </c>
      <c r="AA370" s="1" t="b">
        <v>0</v>
      </c>
    </row>
    <row r="371" spans="1:27" x14ac:dyDescent="0.25">
      <c r="A371" s="1" t="b">
        <v>0</v>
      </c>
      <c r="B371" s="1" t="s">
        <v>924</v>
      </c>
      <c r="C371" s="2">
        <v>1</v>
      </c>
      <c r="D371" s="1" t="s">
        <v>776</v>
      </c>
      <c r="E371" s="2">
        <v>332</v>
      </c>
      <c r="F371" s="1" t="s">
        <v>29</v>
      </c>
      <c r="G371" s="1" t="s">
        <v>925</v>
      </c>
      <c r="H371" s="1" t="s">
        <v>925</v>
      </c>
      <c r="I371" s="2" t="s">
        <v>29</v>
      </c>
      <c r="J371" s="3">
        <v>124.58</v>
      </c>
      <c r="K371" s="3">
        <v>6</v>
      </c>
      <c r="L371" s="3">
        <v>747.48</v>
      </c>
      <c r="M371" s="1" t="s">
        <v>751</v>
      </c>
      <c r="N371" s="1" t="s">
        <v>40</v>
      </c>
      <c r="O371" s="3">
        <v>0</v>
      </c>
      <c r="P371" s="4" t="s">
        <v>853</v>
      </c>
      <c r="Q371" s="1" t="b">
        <v>0</v>
      </c>
      <c r="R371" s="2">
        <v>6</v>
      </c>
      <c r="S371" s="3">
        <v>747.48</v>
      </c>
      <c r="T371" s="2" t="s">
        <v>29</v>
      </c>
      <c r="U371" s="3">
        <v>0</v>
      </c>
      <c r="V371" s="2" t="s">
        <v>29</v>
      </c>
      <c r="W371" s="3">
        <v>0</v>
      </c>
      <c r="X371" s="2" t="s">
        <v>29</v>
      </c>
      <c r="Y371" s="3">
        <v>0</v>
      </c>
      <c r="Z371" s="1" t="s">
        <v>29</v>
      </c>
      <c r="AA371" s="1" t="b">
        <v>0</v>
      </c>
    </row>
    <row r="372" spans="1:27" x14ac:dyDescent="0.25">
      <c r="A372" s="1" t="b">
        <v>0</v>
      </c>
      <c r="B372" s="1" t="s">
        <v>926</v>
      </c>
      <c r="C372" s="2">
        <v>1</v>
      </c>
      <c r="D372" s="1" t="s">
        <v>776</v>
      </c>
      <c r="E372" s="2">
        <v>333</v>
      </c>
      <c r="F372" s="1" t="s">
        <v>29</v>
      </c>
      <c r="G372" s="1" t="s">
        <v>927</v>
      </c>
      <c r="H372" s="1" t="s">
        <v>927</v>
      </c>
      <c r="I372" s="2" t="s">
        <v>29</v>
      </c>
      <c r="J372" s="3">
        <v>21.88</v>
      </c>
      <c r="K372" s="3">
        <v>15</v>
      </c>
      <c r="L372" s="3">
        <v>328.2</v>
      </c>
      <c r="M372" s="1" t="s">
        <v>29</v>
      </c>
      <c r="N372" s="1" t="s">
        <v>40</v>
      </c>
      <c r="O372" s="3">
        <v>0</v>
      </c>
      <c r="P372" s="4" t="s">
        <v>853</v>
      </c>
      <c r="Q372" s="1" t="b">
        <v>0</v>
      </c>
      <c r="R372" s="2">
        <v>15</v>
      </c>
      <c r="S372" s="3">
        <v>328.2</v>
      </c>
      <c r="T372" s="2" t="s">
        <v>29</v>
      </c>
      <c r="U372" s="3">
        <v>0</v>
      </c>
      <c r="V372" s="2" t="s">
        <v>29</v>
      </c>
      <c r="W372" s="3">
        <v>0</v>
      </c>
      <c r="X372" s="2" t="s">
        <v>29</v>
      </c>
      <c r="Y372" s="3">
        <v>0</v>
      </c>
      <c r="Z372" s="1" t="s">
        <v>29</v>
      </c>
      <c r="AA372" s="1" t="b">
        <v>0</v>
      </c>
    </row>
    <row r="373" spans="1:27" x14ac:dyDescent="0.25">
      <c r="A373" s="1" t="b">
        <v>0</v>
      </c>
      <c r="B373" s="1" t="s">
        <v>928</v>
      </c>
      <c r="C373" s="2">
        <v>1</v>
      </c>
      <c r="D373" s="1" t="s">
        <v>776</v>
      </c>
      <c r="E373" s="2">
        <v>334</v>
      </c>
      <c r="F373" s="1" t="s">
        <v>29</v>
      </c>
      <c r="G373" s="1" t="s">
        <v>929</v>
      </c>
      <c r="H373" s="1" t="s">
        <v>929</v>
      </c>
      <c r="I373" s="2" t="s">
        <v>29</v>
      </c>
      <c r="J373" s="3">
        <v>5.37</v>
      </c>
      <c r="K373" s="3">
        <v>30</v>
      </c>
      <c r="L373" s="3">
        <v>161.1</v>
      </c>
      <c r="M373" s="1" t="s">
        <v>751</v>
      </c>
      <c r="N373" s="1" t="s">
        <v>40</v>
      </c>
      <c r="O373" s="3">
        <v>0</v>
      </c>
      <c r="P373" s="4" t="s">
        <v>853</v>
      </c>
      <c r="Q373" s="1" t="b">
        <v>0</v>
      </c>
      <c r="R373" s="2">
        <v>30</v>
      </c>
      <c r="S373" s="3">
        <v>161.1</v>
      </c>
      <c r="T373" s="2" t="s">
        <v>29</v>
      </c>
      <c r="U373" s="3">
        <v>0</v>
      </c>
      <c r="V373" s="2" t="s">
        <v>29</v>
      </c>
      <c r="W373" s="3">
        <v>0</v>
      </c>
      <c r="X373" s="2" t="s">
        <v>29</v>
      </c>
      <c r="Y373" s="3">
        <v>0</v>
      </c>
      <c r="Z373" s="1" t="s">
        <v>29</v>
      </c>
      <c r="AA373" s="1" t="b">
        <v>0</v>
      </c>
    </row>
    <row r="374" spans="1:27" x14ac:dyDescent="0.25">
      <c r="A374" s="1" t="b">
        <v>0</v>
      </c>
      <c r="B374" s="1" t="s">
        <v>930</v>
      </c>
      <c r="C374" s="2">
        <v>1</v>
      </c>
      <c r="D374" s="1" t="s">
        <v>776</v>
      </c>
      <c r="E374" s="2">
        <v>335</v>
      </c>
      <c r="F374" s="1" t="s">
        <v>29</v>
      </c>
      <c r="G374" s="1" t="s">
        <v>931</v>
      </c>
      <c r="H374" s="1" t="s">
        <v>931</v>
      </c>
      <c r="I374" s="2" t="s">
        <v>29</v>
      </c>
      <c r="J374" s="3">
        <v>22.36</v>
      </c>
      <c r="K374" s="3">
        <v>30</v>
      </c>
      <c r="L374" s="3">
        <v>670.8</v>
      </c>
      <c r="M374" s="1" t="s">
        <v>29</v>
      </c>
      <c r="N374" s="1" t="s">
        <v>40</v>
      </c>
      <c r="O374" s="3">
        <v>0</v>
      </c>
      <c r="P374" s="4" t="s">
        <v>853</v>
      </c>
      <c r="Q374" s="1" t="b">
        <v>0</v>
      </c>
      <c r="R374" s="2">
        <v>30</v>
      </c>
      <c r="S374" s="3">
        <v>670.8</v>
      </c>
      <c r="T374" s="2" t="s">
        <v>29</v>
      </c>
      <c r="U374" s="3">
        <v>0</v>
      </c>
      <c r="V374" s="2" t="s">
        <v>29</v>
      </c>
      <c r="W374" s="3">
        <v>0</v>
      </c>
      <c r="X374" s="2" t="s">
        <v>29</v>
      </c>
      <c r="Y374" s="3">
        <v>0</v>
      </c>
      <c r="Z374" s="1" t="s">
        <v>29</v>
      </c>
      <c r="AA374" s="1" t="b">
        <v>0</v>
      </c>
    </row>
    <row r="375" spans="1:27" x14ac:dyDescent="0.25">
      <c r="A375" s="1" t="b">
        <v>0</v>
      </c>
      <c r="B375" s="1" t="s">
        <v>932</v>
      </c>
      <c r="C375" s="2">
        <v>1</v>
      </c>
      <c r="D375" s="1" t="s">
        <v>776</v>
      </c>
      <c r="E375" s="2">
        <v>336</v>
      </c>
      <c r="F375" s="1" t="s">
        <v>29</v>
      </c>
      <c r="G375" s="1" t="s">
        <v>933</v>
      </c>
      <c r="H375" s="1" t="s">
        <v>933</v>
      </c>
      <c r="I375" s="2" t="s">
        <v>29</v>
      </c>
      <c r="J375" s="3">
        <v>227.08</v>
      </c>
      <c r="K375" s="3">
        <v>3</v>
      </c>
      <c r="L375" s="3">
        <v>681.24</v>
      </c>
      <c r="M375" s="1" t="s">
        <v>751</v>
      </c>
      <c r="N375" s="1" t="s">
        <v>40</v>
      </c>
      <c r="O375" s="3">
        <v>0</v>
      </c>
      <c r="P375" s="4" t="s">
        <v>853</v>
      </c>
      <c r="Q375" s="1" t="b">
        <v>0</v>
      </c>
      <c r="R375" s="2">
        <v>3</v>
      </c>
      <c r="S375" s="3">
        <v>681.24</v>
      </c>
      <c r="T375" s="2" t="s">
        <v>29</v>
      </c>
      <c r="U375" s="3">
        <v>0</v>
      </c>
      <c r="V375" s="2" t="s">
        <v>29</v>
      </c>
      <c r="W375" s="3">
        <v>0</v>
      </c>
      <c r="X375" s="2" t="s">
        <v>29</v>
      </c>
      <c r="Y375" s="3">
        <v>0</v>
      </c>
      <c r="Z375" s="1" t="s">
        <v>29</v>
      </c>
      <c r="AA375" s="1" t="b">
        <v>0</v>
      </c>
    </row>
    <row r="376" spans="1:27" x14ac:dyDescent="0.25">
      <c r="A376" s="1" t="b">
        <v>0</v>
      </c>
      <c r="B376" s="1" t="s">
        <v>934</v>
      </c>
      <c r="C376" s="2">
        <v>1</v>
      </c>
      <c r="D376" s="1" t="s">
        <v>776</v>
      </c>
      <c r="E376" s="2">
        <v>337</v>
      </c>
      <c r="F376" s="1" t="s">
        <v>29</v>
      </c>
      <c r="G376" s="1" t="s">
        <v>935</v>
      </c>
      <c r="H376" s="1" t="s">
        <v>935</v>
      </c>
      <c r="I376" s="2" t="s">
        <v>29</v>
      </c>
      <c r="J376" s="3">
        <v>163.1</v>
      </c>
      <c r="K376" s="3">
        <v>1</v>
      </c>
      <c r="L376" s="3">
        <v>163.1</v>
      </c>
      <c r="M376" s="1" t="s">
        <v>751</v>
      </c>
      <c r="N376" s="1" t="s">
        <v>40</v>
      </c>
      <c r="O376" s="3">
        <v>0</v>
      </c>
      <c r="P376" s="4" t="s">
        <v>853</v>
      </c>
      <c r="Q376" s="1" t="b">
        <v>0</v>
      </c>
      <c r="R376" s="2">
        <v>1</v>
      </c>
      <c r="S376" s="3">
        <v>163.1</v>
      </c>
      <c r="T376" s="2" t="s">
        <v>29</v>
      </c>
      <c r="U376" s="3">
        <v>0</v>
      </c>
      <c r="V376" s="2" t="s">
        <v>29</v>
      </c>
      <c r="W376" s="3">
        <v>0</v>
      </c>
      <c r="X376" s="2" t="s">
        <v>29</v>
      </c>
      <c r="Y376" s="3">
        <v>0</v>
      </c>
      <c r="Z376" s="1" t="s">
        <v>29</v>
      </c>
      <c r="AA376" s="1" t="b">
        <v>0</v>
      </c>
    </row>
    <row r="377" spans="1:27" x14ac:dyDescent="0.25">
      <c r="A377" s="1" t="b">
        <v>0</v>
      </c>
      <c r="B377" s="1" t="s">
        <v>936</v>
      </c>
      <c r="C377" s="2">
        <v>1</v>
      </c>
      <c r="D377" s="1" t="s">
        <v>776</v>
      </c>
      <c r="E377" s="2">
        <v>338</v>
      </c>
      <c r="F377" s="1" t="s">
        <v>29</v>
      </c>
      <c r="G377" s="1" t="s">
        <v>937</v>
      </c>
      <c r="H377" s="1" t="s">
        <v>937</v>
      </c>
      <c r="I377" s="2" t="s">
        <v>29</v>
      </c>
      <c r="J377" s="3">
        <v>46.58</v>
      </c>
      <c r="K377" s="3">
        <v>10</v>
      </c>
      <c r="L377" s="3">
        <v>465.8</v>
      </c>
      <c r="M377" s="1" t="s">
        <v>751</v>
      </c>
      <c r="N377" s="1" t="s">
        <v>40</v>
      </c>
      <c r="O377" s="3">
        <v>0</v>
      </c>
      <c r="P377" s="4" t="s">
        <v>853</v>
      </c>
      <c r="Q377" s="1" t="b">
        <v>0</v>
      </c>
      <c r="R377" s="2">
        <v>10</v>
      </c>
      <c r="S377" s="3">
        <v>465.8</v>
      </c>
      <c r="T377" s="2" t="s">
        <v>29</v>
      </c>
      <c r="U377" s="3">
        <v>0</v>
      </c>
      <c r="V377" s="2" t="s">
        <v>29</v>
      </c>
      <c r="W377" s="3">
        <v>0</v>
      </c>
      <c r="X377" s="2" t="s">
        <v>29</v>
      </c>
      <c r="Y377" s="3">
        <v>0</v>
      </c>
      <c r="Z377" s="1" t="s">
        <v>29</v>
      </c>
      <c r="AA377" s="1" t="b">
        <v>0</v>
      </c>
    </row>
    <row r="378" spans="1:27" x14ac:dyDescent="0.25">
      <c r="A378" s="1" t="b">
        <v>0</v>
      </c>
      <c r="B378" s="1" t="s">
        <v>938</v>
      </c>
      <c r="C378" s="2">
        <v>1</v>
      </c>
      <c r="D378" s="1" t="s">
        <v>776</v>
      </c>
      <c r="E378" s="2">
        <v>340</v>
      </c>
      <c r="F378" s="1" t="s">
        <v>29</v>
      </c>
      <c r="G378" s="1" t="s">
        <v>939</v>
      </c>
      <c r="H378" s="1" t="s">
        <v>939</v>
      </c>
      <c r="I378" s="2" t="s">
        <v>29</v>
      </c>
      <c r="J378" s="3">
        <v>117.79</v>
      </c>
      <c r="K378" s="3">
        <v>1</v>
      </c>
      <c r="L378" s="3">
        <v>117.79</v>
      </c>
      <c r="M378" s="1" t="s">
        <v>751</v>
      </c>
      <c r="N378" s="1" t="s">
        <v>40</v>
      </c>
      <c r="O378" s="3">
        <v>0</v>
      </c>
      <c r="P378" s="4" t="s">
        <v>853</v>
      </c>
      <c r="Q378" s="1" t="b">
        <v>0</v>
      </c>
      <c r="R378" s="2">
        <v>1</v>
      </c>
      <c r="S378" s="3">
        <v>117.79</v>
      </c>
      <c r="T378" s="2" t="s">
        <v>29</v>
      </c>
      <c r="U378" s="3">
        <v>0</v>
      </c>
      <c r="V378" s="2" t="s">
        <v>29</v>
      </c>
      <c r="W378" s="3">
        <v>0</v>
      </c>
      <c r="X378" s="2" t="s">
        <v>29</v>
      </c>
      <c r="Y378" s="3">
        <v>0</v>
      </c>
      <c r="Z378" s="1" t="s">
        <v>29</v>
      </c>
      <c r="AA378" s="1" t="b">
        <v>0</v>
      </c>
    </row>
    <row r="379" spans="1:27" x14ac:dyDescent="0.25">
      <c r="A379" s="1" t="b">
        <v>0</v>
      </c>
      <c r="B379" s="1" t="s">
        <v>940</v>
      </c>
      <c r="C379" s="2">
        <v>1</v>
      </c>
      <c r="D379" s="1" t="s">
        <v>776</v>
      </c>
      <c r="E379" s="2">
        <v>351</v>
      </c>
      <c r="F379" s="1" t="s">
        <v>29</v>
      </c>
      <c r="G379" s="1" t="s">
        <v>941</v>
      </c>
      <c r="H379" s="1" t="s">
        <v>941</v>
      </c>
      <c r="I379" s="2" t="s">
        <v>29</v>
      </c>
      <c r="J379" s="3">
        <v>120</v>
      </c>
      <c r="K379" s="3">
        <v>290</v>
      </c>
      <c r="L379" s="3">
        <v>34800</v>
      </c>
      <c r="M379" s="1" t="s">
        <v>751</v>
      </c>
      <c r="N379" s="1" t="s">
        <v>40</v>
      </c>
      <c r="O379" s="3">
        <v>0</v>
      </c>
      <c r="P379" s="4" t="s">
        <v>853</v>
      </c>
      <c r="Q379" s="1" t="b">
        <v>0</v>
      </c>
      <c r="R379" s="2">
        <v>290</v>
      </c>
      <c r="S379" s="3">
        <v>34800</v>
      </c>
      <c r="T379" s="2" t="s">
        <v>29</v>
      </c>
      <c r="U379" s="3">
        <v>0</v>
      </c>
      <c r="V379" s="2" t="s">
        <v>29</v>
      </c>
      <c r="W379" s="3">
        <v>0</v>
      </c>
      <c r="X379" s="2" t="s">
        <v>29</v>
      </c>
      <c r="Y379" s="3">
        <v>0</v>
      </c>
      <c r="Z379" s="1" t="s">
        <v>29</v>
      </c>
      <c r="AA379" s="1" t="b">
        <v>0</v>
      </c>
    </row>
    <row r="380" spans="1:27" x14ac:dyDescent="0.25">
      <c r="A380" s="1" t="b">
        <v>0</v>
      </c>
      <c r="B380" s="1" t="s">
        <v>942</v>
      </c>
      <c r="C380" s="2">
        <v>1</v>
      </c>
      <c r="D380" s="1" t="s">
        <v>65</v>
      </c>
      <c r="E380" s="2">
        <v>165</v>
      </c>
      <c r="F380" s="1" t="s">
        <v>29</v>
      </c>
      <c r="G380" s="1" t="s">
        <v>943</v>
      </c>
      <c r="H380" s="1" t="s">
        <v>943</v>
      </c>
      <c r="I380" s="2" t="s">
        <v>29</v>
      </c>
      <c r="J380" s="3">
        <v>200</v>
      </c>
      <c r="K380" s="3">
        <v>6</v>
      </c>
      <c r="L380" s="3">
        <v>1200</v>
      </c>
      <c r="M380" s="1" t="s">
        <v>751</v>
      </c>
      <c r="N380" s="1" t="s">
        <v>40</v>
      </c>
      <c r="O380" s="3">
        <v>0</v>
      </c>
      <c r="P380" s="4" t="s">
        <v>853</v>
      </c>
      <c r="Q380" s="1" t="b">
        <v>0</v>
      </c>
      <c r="R380" s="2">
        <v>6</v>
      </c>
      <c r="S380" s="3">
        <v>1200</v>
      </c>
      <c r="T380" s="2" t="s">
        <v>29</v>
      </c>
      <c r="U380" s="3">
        <v>0</v>
      </c>
      <c r="V380" s="2" t="s">
        <v>29</v>
      </c>
      <c r="W380" s="3">
        <v>0</v>
      </c>
      <c r="X380" s="2" t="s">
        <v>29</v>
      </c>
      <c r="Y380" s="3">
        <v>0</v>
      </c>
      <c r="Z380" s="1" t="s">
        <v>29</v>
      </c>
      <c r="AA380" s="1" t="b">
        <v>0</v>
      </c>
    </row>
    <row r="381" spans="1:27" x14ac:dyDescent="0.25">
      <c r="A381" s="1" t="b">
        <v>0</v>
      </c>
      <c r="B381" s="1" t="s">
        <v>944</v>
      </c>
      <c r="C381" s="2">
        <v>1</v>
      </c>
      <c r="D381" s="1" t="s">
        <v>65</v>
      </c>
      <c r="E381" s="2">
        <v>192</v>
      </c>
      <c r="F381" s="1" t="s">
        <v>29</v>
      </c>
      <c r="G381" s="1" t="s">
        <v>945</v>
      </c>
      <c r="H381" s="1" t="s">
        <v>945</v>
      </c>
      <c r="I381" s="2" t="s">
        <v>29</v>
      </c>
      <c r="J381" s="3">
        <v>130</v>
      </c>
      <c r="K381" s="3">
        <v>6</v>
      </c>
      <c r="L381" s="3">
        <v>780</v>
      </c>
      <c r="M381" s="1" t="s">
        <v>751</v>
      </c>
      <c r="N381" s="1" t="s">
        <v>40</v>
      </c>
      <c r="O381" s="3">
        <v>0</v>
      </c>
      <c r="P381" s="4" t="s">
        <v>853</v>
      </c>
      <c r="Q381" s="1" t="b">
        <v>0</v>
      </c>
      <c r="R381" s="2">
        <v>6</v>
      </c>
      <c r="S381" s="3">
        <v>780</v>
      </c>
      <c r="T381" s="2" t="s">
        <v>29</v>
      </c>
      <c r="U381" s="3">
        <v>0</v>
      </c>
      <c r="V381" s="2" t="s">
        <v>29</v>
      </c>
      <c r="W381" s="3">
        <v>0</v>
      </c>
      <c r="X381" s="2" t="s">
        <v>29</v>
      </c>
      <c r="Y381" s="3">
        <v>0</v>
      </c>
      <c r="Z381" s="1" t="s">
        <v>29</v>
      </c>
      <c r="AA381" s="1" t="b">
        <v>0</v>
      </c>
    </row>
    <row r="382" spans="1:27" x14ac:dyDescent="0.25">
      <c r="A382" s="1"/>
      <c r="B382" s="1"/>
      <c r="C382" s="2"/>
      <c r="D382" s="1"/>
      <c r="E382" s="2"/>
      <c r="F382" s="1"/>
      <c r="G382" s="1"/>
      <c r="H382" s="1"/>
      <c r="I382" s="2"/>
      <c r="J382" s="3"/>
      <c r="K382" s="3"/>
      <c r="L382" s="6">
        <f>SUBTOTAL(9,L317:L381)</f>
        <v>189050.09</v>
      </c>
      <c r="M382" s="1"/>
      <c r="N382" s="1"/>
      <c r="O382" s="3"/>
      <c r="P382" s="4"/>
      <c r="Q382" s="1"/>
      <c r="R382" s="2"/>
      <c r="S382" s="3"/>
      <c r="T382" s="2"/>
      <c r="U382" s="3"/>
      <c r="V382" s="2"/>
      <c r="W382" s="3"/>
      <c r="X382" s="2"/>
      <c r="Y382" s="3"/>
      <c r="Z382" s="1"/>
      <c r="AA382" s="1"/>
    </row>
    <row r="383" spans="1:27" x14ac:dyDescent="0.25">
      <c r="A383" s="5" t="s">
        <v>946</v>
      </c>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1:27" x14ac:dyDescent="0.25">
      <c r="A384" s="1" t="b">
        <v>0</v>
      </c>
      <c r="B384" s="1" t="s">
        <v>947</v>
      </c>
      <c r="C384" s="2">
        <v>1</v>
      </c>
      <c r="D384" s="1" t="s">
        <v>27</v>
      </c>
      <c r="E384" s="2">
        <v>270</v>
      </c>
      <c r="F384" s="1" t="s">
        <v>29</v>
      </c>
      <c r="G384" s="1" t="s">
        <v>948</v>
      </c>
      <c r="H384" s="1" t="s">
        <v>948</v>
      </c>
      <c r="I384" s="2" t="s">
        <v>29</v>
      </c>
      <c r="J384" s="3">
        <v>999</v>
      </c>
      <c r="K384" s="3">
        <v>50</v>
      </c>
      <c r="L384" s="3">
        <v>49950</v>
      </c>
      <c r="M384" s="1" t="s">
        <v>751</v>
      </c>
      <c r="N384" s="1" t="s">
        <v>40</v>
      </c>
      <c r="O384" s="3">
        <v>0</v>
      </c>
      <c r="P384" s="4" t="s">
        <v>949</v>
      </c>
      <c r="Q384" s="1" t="b">
        <v>0</v>
      </c>
      <c r="R384" s="2">
        <v>50</v>
      </c>
      <c r="S384" s="3">
        <v>49950</v>
      </c>
      <c r="T384" s="2" t="s">
        <v>29</v>
      </c>
      <c r="U384" s="3">
        <v>0</v>
      </c>
      <c r="V384" s="2" t="s">
        <v>29</v>
      </c>
      <c r="W384" s="3">
        <v>0</v>
      </c>
      <c r="X384" s="2" t="s">
        <v>29</v>
      </c>
      <c r="Y384" s="3">
        <v>0</v>
      </c>
      <c r="Z384" s="1" t="s">
        <v>29</v>
      </c>
      <c r="AA384" s="1" t="b">
        <v>0</v>
      </c>
    </row>
    <row r="385" spans="1:27" x14ac:dyDescent="0.25">
      <c r="A385" s="1"/>
      <c r="B385" s="1"/>
      <c r="C385" s="2"/>
      <c r="D385" s="1"/>
      <c r="E385" s="2"/>
      <c r="F385" s="1"/>
      <c r="G385" s="1"/>
      <c r="H385" s="1"/>
      <c r="I385" s="2"/>
      <c r="J385" s="3"/>
      <c r="K385" s="3"/>
      <c r="L385" s="6">
        <f>SUBTOTAL(9,L384)</f>
        <v>49950</v>
      </c>
      <c r="M385" s="1"/>
      <c r="N385" s="1"/>
      <c r="O385" s="3"/>
      <c r="P385" s="4"/>
      <c r="Q385" s="1"/>
      <c r="R385" s="2"/>
      <c r="S385" s="3"/>
      <c r="T385" s="2"/>
      <c r="U385" s="3"/>
      <c r="V385" s="2"/>
      <c r="W385" s="3"/>
      <c r="X385" s="2"/>
      <c r="Y385" s="3"/>
      <c r="Z385" s="1"/>
      <c r="AA385" s="1"/>
    </row>
    <row r="386" spans="1:27" x14ac:dyDescent="0.25">
      <c r="A386" s="5" t="s">
        <v>950</v>
      </c>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1:27" x14ac:dyDescent="0.25">
      <c r="A387" s="1" t="b">
        <v>0</v>
      </c>
      <c r="B387" s="1" t="s">
        <v>951</v>
      </c>
      <c r="C387" s="2">
        <v>1</v>
      </c>
      <c r="D387" s="1" t="s">
        <v>776</v>
      </c>
      <c r="E387" s="2">
        <v>241</v>
      </c>
      <c r="F387" s="1" t="s">
        <v>29</v>
      </c>
      <c r="G387" s="1" t="s">
        <v>952</v>
      </c>
      <c r="H387" s="1" t="s">
        <v>952</v>
      </c>
      <c r="I387" s="2" t="s">
        <v>29</v>
      </c>
      <c r="J387" s="3">
        <v>1000</v>
      </c>
      <c r="K387" s="3">
        <v>20</v>
      </c>
      <c r="L387" s="3">
        <v>20000</v>
      </c>
      <c r="M387" s="1" t="s">
        <v>751</v>
      </c>
      <c r="N387" s="1" t="s">
        <v>40</v>
      </c>
      <c r="O387" s="3">
        <v>0</v>
      </c>
      <c r="P387" s="4" t="s">
        <v>953</v>
      </c>
      <c r="Q387" s="1" t="b">
        <v>0</v>
      </c>
      <c r="R387" s="2">
        <v>20</v>
      </c>
      <c r="S387" s="3">
        <v>20000</v>
      </c>
      <c r="T387" s="2" t="s">
        <v>29</v>
      </c>
      <c r="U387" s="3">
        <v>0</v>
      </c>
      <c r="V387" s="2" t="s">
        <v>29</v>
      </c>
      <c r="W387" s="3">
        <v>0</v>
      </c>
      <c r="X387" s="2" t="s">
        <v>29</v>
      </c>
      <c r="Y387" s="3">
        <v>0</v>
      </c>
      <c r="Z387" s="1" t="s">
        <v>29</v>
      </c>
      <c r="AA387" s="1" t="b">
        <v>0</v>
      </c>
    </row>
    <row r="388" spans="1:27" x14ac:dyDescent="0.25">
      <c r="A388" s="1" t="b">
        <v>0</v>
      </c>
      <c r="B388" s="1" t="s">
        <v>954</v>
      </c>
      <c r="C388" s="2">
        <v>1</v>
      </c>
      <c r="D388" s="1" t="s">
        <v>776</v>
      </c>
      <c r="E388" s="2">
        <v>242</v>
      </c>
      <c r="F388" s="1" t="s">
        <v>29</v>
      </c>
      <c r="G388" s="1" t="s">
        <v>955</v>
      </c>
      <c r="H388" s="1" t="s">
        <v>956</v>
      </c>
      <c r="I388" s="2" t="s">
        <v>29</v>
      </c>
      <c r="J388" s="3">
        <v>1000</v>
      </c>
      <c r="K388" s="3">
        <v>10</v>
      </c>
      <c r="L388" s="3">
        <v>10000</v>
      </c>
      <c r="M388" s="1" t="s">
        <v>751</v>
      </c>
      <c r="N388" s="1" t="s">
        <v>40</v>
      </c>
      <c r="O388" s="3">
        <v>0</v>
      </c>
      <c r="P388" s="4" t="s">
        <v>953</v>
      </c>
      <c r="Q388" s="1" t="b">
        <v>0</v>
      </c>
      <c r="R388" s="2">
        <v>10</v>
      </c>
      <c r="S388" s="3">
        <v>10000</v>
      </c>
      <c r="T388" s="2" t="s">
        <v>29</v>
      </c>
      <c r="U388" s="3">
        <v>0</v>
      </c>
      <c r="V388" s="2" t="s">
        <v>29</v>
      </c>
      <c r="W388" s="3">
        <v>0</v>
      </c>
      <c r="X388" s="2" t="s">
        <v>29</v>
      </c>
      <c r="Y388" s="3">
        <v>0</v>
      </c>
      <c r="Z388" s="1" t="s">
        <v>29</v>
      </c>
      <c r="AA388" s="1" t="b">
        <v>0</v>
      </c>
    </row>
    <row r="389" spans="1:27" x14ac:dyDescent="0.25">
      <c r="A389" s="1"/>
      <c r="B389" s="1"/>
      <c r="C389" s="2"/>
      <c r="D389" s="1"/>
      <c r="E389" s="2"/>
      <c r="F389" s="1"/>
      <c r="G389" s="1"/>
      <c r="H389" s="1"/>
      <c r="I389" s="2"/>
      <c r="J389" s="3"/>
      <c r="K389" s="3"/>
      <c r="L389" s="6">
        <f>SUBTOTAL(9,L387:L388)</f>
        <v>30000</v>
      </c>
      <c r="M389" s="1"/>
      <c r="N389" s="1"/>
      <c r="O389" s="3"/>
      <c r="P389" s="4"/>
      <c r="Q389" s="1"/>
      <c r="R389" s="2"/>
      <c r="S389" s="3"/>
      <c r="T389" s="2"/>
      <c r="U389" s="3"/>
      <c r="V389" s="2"/>
      <c r="W389" s="3"/>
      <c r="X389" s="2"/>
      <c r="Y389" s="3"/>
      <c r="Z389" s="1"/>
      <c r="AA389" s="1"/>
    </row>
    <row r="390" spans="1:27" x14ac:dyDescent="0.25">
      <c r="A390" s="5" t="s">
        <v>957</v>
      </c>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1:27" x14ac:dyDescent="0.25">
      <c r="A391" s="1" t="b">
        <v>0</v>
      </c>
      <c r="B391" s="1" t="s">
        <v>958</v>
      </c>
      <c r="C391" s="2">
        <v>1</v>
      </c>
      <c r="D391" s="1" t="s">
        <v>65</v>
      </c>
      <c r="E391" s="2">
        <v>361</v>
      </c>
      <c r="F391" s="1" t="s">
        <v>29</v>
      </c>
      <c r="G391" s="1" t="s">
        <v>959</v>
      </c>
      <c r="H391" s="1" t="s">
        <v>959</v>
      </c>
      <c r="I391" s="2" t="s">
        <v>29</v>
      </c>
      <c r="J391" s="3">
        <v>50000</v>
      </c>
      <c r="K391" s="3">
        <v>1</v>
      </c>
      <c r="L391" s="3">
        <v>50000</v>
      </c>
      <c r="M391" s="1" t="s">
        <v>751</v>
      </c>
      <c r="N391" s="1" t="s">
        <v>40</v>
      </c>
      <c r="O391" s="3">
        <v>0</v>
      </c>
      <c r="P391" s="4" t="s">
        <v>960</v>
      </c>
      <c r="Q391" s="1" t="b">
        <v>0</v>
      </c>
      <c r="R391" s="2">
        <v>1</v>
      </c>
      <c r="S391" s="3">
        <v>50000</v>
      </c>
      <c r="T391" s="2" t="s">
        <v>29</v>
      </c>
      <c r="U391" s="3">
        <v>0</v>
      </c>
      <c r="V391" s="2" t="s">
        <v>29</v>
      </c>
      <c r="W391" s="3">
        <v>0</v>
      </c>
      <c r="X391" s="2" t="s">
        <v>29</v>
      </c>
      <c r="Y391" s="3">
        <v>0</v>
      </c>
      <c r="Z391" s="1" t="s">
        <v>29</v>
      </c>
      <c r="AA391" s="1" t="b">
        <v>0</v>
      </c>
    </row>
    <row r="392" spans="1:27" x14ac:dyDescent="0.25">
      <c r="A392" s="1"/>
      <c r="B392" s="1"/>
      <c r="C392" s="2"/>
      <c r="D392" s="1"/>
      <c r="E392" s="2"/>
      <c r="F392" s="1"/>
      <c r="G392" s="1"/>
      <c r="H392" s="1"/>
      <c r="I392" s="2"/>
      <c r="J392" s="3"/>
      <c r="K392" s="3"/>
      <c r="L392" s="6">
        <f>SUBTOTAL(9,L391)</f>
        <v>50000</v>
      </c>
      <c r="M392" s="1"/>
      <c r="N392" s="1"/>
      <c r="O392" s="3"/>
      <c r="P392" s="4"/>
      <c r="Q392" s="1"/>
      <c r="R392" s="2"/>
      <c r="S392" s="3"/>
      <c r="T392" s="2"/>
      <c r="U392" s="3"/>
      <c r="V392" s="2"/>
      <c r="W392" s="3"/>
      <c r="X392" s="2"/>
      <c r="Y392" s="3"/>
      <c r="Z392" s="1"/>
      <c r="AA392" s="1"/>
    </row>
    <row r="393" spans="1:27" x14ac:dyDescent="0.25">
      <c r="A393" s="1"/>
      <c r="B393" s="1"/>
      <c r="C393" s="2"/>
      <c r="D393" s="1"/>
      <c r="E393" s="2"/>
      <c r="F393" s="1"/>
      <c r="G393" s="1"/>
      <c r="H393" s="1"/>
      <c r="I393" s="2"/>
      <c r="J393" s="3"/>
      <c r="K393" s="3"/>
      <c r="L393" s="6">
        <f>SUBTOTAL(9,L317:L381,L384,L387:L388,L391)</f>
        <v>319000.08999999997</v>
      </c>
      <c r="M393" s="1"/>
      <c r="N393" s="1"/>
      <c r="O393" s="3"/>
      <c r="P393" s="4"/>
      <c r="Q393" s="1"/>
      <c r="R393" s="2"/>
      <c r="S393" s="3"/>
      <c r="T393" s="2"/>
      <c r="U393" s="3"/>
      <c r="V393" s="2"/>
      <c r="W393" s="3"/>
      <c r="X393" s="2"/>
      <c r="Y393" s="3"/>
      <c r="Z393" s="1"/>
      <c r="AA393" s="1"/>
    </row>
    <row r="394" spans="1:27" x14ac:dyDescent="0.25">
      <c r="A394" s="5" t="s">
        <v>961</v>
      </c>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1:27" x14ac:dyDescent="0.25">
      <c r="A395" s="5" t="s">
        <v>962</v>
      </c>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1:27" x14ac:dyDescent="0.25">
      <c r="A396" s="1" t="b">
        <v>0</v>
      </c>
      <c r="B396" s="1" t="s">
        <v>963</v>
      </c>
      <c r="C396" s="2">
        <v>1</v>
      </c>
      <c r="D396" s="1" t="s">
        <v>65</v>
      </c>
      <c r="E396" s="2">
        <v>115</v>
      </c>
      <c r="F396" s="1" t="s">
        <v>29</v>
      </c>
      <c r="G396" s="1" t="s">
        <v>964</v>
      </c>
      <c r="H396" s="1" t="s">
        <v>964</v>
      </c>
      <c r="I396" s="2" t="s">
        <v>29</v>
      </c>
      <c r="J396" s="3">
        <v>1000</v>
      </c>
      <c r="K396" s="3">
        <v>10</v>
      </c>
      <c r="L396" s="3">
        <v>10000</v>
      </c>
      <c r="M396" s="1" t="s">
        <v>751</v>
      </c>
      <c r="N396" s="1" t="s">
        <v>40</v>
      </c>
      <c r="O396" s="3">
        <v>0</v>
      </c>
      <c r="P396" s="4" t="s">
        <v>965</v>
      </c>
      <c r="Q396" s="1" t="b">
        <v>0</v>
      </c>
      <c r="R396" s="2">
        <v>10</v>
      </c>
      <c r="S396" s="3">
        <v>10000</v>
      </c>
      <c r="T396" s="2" t="s">
        <v>29</v>
      </c>
      <c r="U396" s="3">
        <v>0</v>
      </c>
      <c r="V396" s="2" t="s">
        <v>29</v>
      </c>
      <c r="W396" s="3">
        <v>0</v>
      </c>
      <c r="X396" s="2" t="s">
        <v>29</v>
      </c>
      <c r="Y396" s="3">
        <v>0</v>
      </c>
      <c r="Z396" s="1" t="s">
        <v>29</v>
      </c>
      <c r="AA396" s="1" t="b">
        <v>0</v>
      </c>
    </row>
    <row r="397" spans="1:27" x14ac:dyDescent="0.25">
      <c r="A397" s="1" t="b">
        <v>0</v>
      </c>
      <c r="B397" s="1" t="s">
        <v>966</v>
      </c>
      <c r="C397" s="2">
        <v>1</v>
      </c>
      <c r="D397" s="1" t="s">
        <v>65</v>
      </c>
      <c r="E397" s="2">
        <v>116</v>
      </c>
      <c r="F397" s="1" t="s">
        <v>29</v>
      </c>
      <c r="G397" s="1" t="s">
        <v>967</v>
      </c>
      <c r="H397" s="1" t="s">
        <v>967</v>
      </c>
      <c r="I397" s="2" t="s">
        <v>29</v>
      </c>
      <c r="J397" s="3">
        <v>3200</v>
      </c>
      <c r="K397" s="3">
        <v>4</v>
      </c>
      <c r="L397" s="3">
        <v>12800</v>
      </c>
      <c r="M397" s="1" t="s">
        <v>751</v>
      </c>
      <c r="N397" s="1" t="s">
        <v>40</v>
      </c>
      <c r="O397" s="3">
        <v>0</v>
      </c>
      <c r="P397" s="4" t="s">
        <v>965</v>
      </c>
      <c r="Q397" s="1" t="b">
        <v>0</v>
      </c>
      <c r="R397" s="2">
        <v>4</v>
      </c>
      <c r="S397" s="3">
        <v>12800</v>
      </c>
      <c r="T397" s="2" t="s">
        <v>29</v>
      </c>
      <c r="U397" s="3">
        <v>0</v>
      </c>
      <c r="V397" s="2" t="s">
        <v>29</v>
      </c>
      <c r="W397" s="3">
        <v>0</v>
      </c>
      <c r="X397" s="2" t="s">
        <v>29</v>
      </c>
      <c r="Y397" s="3">
        <v>0</v>
      </c>
      <c r="Z397" s="1" t="s">
        <v>29</v>
      </c>
      <c r="AA397" s="1" t="b">
        <v>0</v>
      </c>
    </row>
    <row r="398" spans="1:27" x14ac:dyDescent="0.25">
      <c r="A398" s="1"/>
      <c r="B398" s="1"/>
      <c r="C398" s="2"/>
      <c r="D398" s="1"/>
      <c r="E398" s="2"/>
      <c r="F398" s="1"/>
      <c r="G398" s="1"/>
      <c r="H398" s="1"/>
      <c r="I398" s="2"/>
      <c r="J398" s="3"/>
      <c r="K398" s="3"/>
      <c r="L398" s="6">
        <f>SUBTOTAL(9,L396:L397)</f>
        <v>22800</v>
      </c>
      <c r="M398" s="1"/>
      <c r="N398" s="1"/>
      <c r="O398" s="3"/>
      <c r="P398" s="4"/>
      <c r="Q398" s="1"/>
      <c r="R398" s="2"/>
      <c r="S398" s="3"/>
      <c r="T398" s="2"/>
      <c r="U398" s="3"/>
      <c r="V398" s="2"/>
      <c r="W398" s="3"/>
      <c r="X398" s="2"/>
      <c r="Y398" s="3"/>
      <c r="Z398" s="1"/>
      <c r="AA398" s="1"/>
    </row>
    <row r="399" spans="1:27" x14ac:dyDescent="0.25">
      <c r="A399" s="5" t="s">
        <v>968</v>
      </c>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1:27" x14ac:dyDescent="0.25">
      <c r="A400" s="1" t="b">
        <v>0</v>
      </c>
      <c r="B400" s="1" t="s">
        <v>969</v>
      </c>
      <c r="C400" s="2">
        <v>2</v>
      </c>
      <c r="D400" s="1" t="s">
        <v>748</v>
      </c>
      <c r="E400" s="2">
        <v>405</v>
      </c>
      <c r="F400" s="1" t="s">
        <v>29</v>
      </c>
      <c r="G400" s="1" t="s">
        <v>970</v>
      </c>
      <c r="H400" s="1" t="s">
        <v>29</v>
      </c>
      <c r="I400" s="2" t="s">
        <v>29</v>
      </c>
      <c r="J400" s="3">
        <v>6000</v>
      </c>
      <c r="K400" s="3">
        <v>1</v>
      </c>
      <c r="L400" s="3">
        <v>6000</v>
      </c>
      <c r="M400" s="1" t="s">
        <v>751</v>
      </c>
      <c r="N400" s="1" t="s">
        <v>40</v>
      </c>
      <c r="O400" s="3">
        <v>0</v>
      </c>
      <c r="P400" s="4" t="s">
        <v>971</v>
      </c>
      <c r="Q400" s="1" t="b">
        <v>0</v>
      </c>
      <c r="R400" s="2">
        <v>1</v>
      </c>
      <c r="S400" s="3">
        <v>6000</v>
      </c>
      <c r="T400" s="2" t="s">
        <v>29</v>
      </c>
      <c r="U400" s="3">
        <v>0</v>
      </c>
      <c r="V400" s="2" t="s">
        <v>29</v>
      </c>
      <c r="W400" s="3">
        <v>0</v>
      </c>
      <c r="X400" s="2" t="s">
        <v>29</v>
      </c>
      <c r="Y400" s="3">
        <v>0</v>
      </c>
      <c r="Z400" s="1" t="s">
        <v>29</v>
      </c>
      <c r="AA400" s="1" t="b">
        <v>0</v>
      </c>
    </row>
    <row r="401" spans="1:27" x14ac:dyDescent="0.25">
      <c r="A401" s="1"/>
      <c r="B401" s="1"/>
      <c r="C401" s="2"/>
      <c r="D401" s="1"/>
      <c r="E401" s="2"/>
      <c r="F401" s="1"/>
      <c r="G401" s="1"/>
      <c r="H401" s="1"/>
      <c r="I401" s="2"/>
      <c r="J401" s="3"/>
      <c r="K401" s="3"/>
      <c r="L401" s="6">
        <f>SUBTOTAL(9,L400)</f>
        <v>6000</v>
      </c>
      <c r="M401" s="1"/>
      <c r="N401" s="1"/>
      <c r="O401" s="3"/>
      <c r="P401" s="4"/>
      <c r="Q401" s="1"/>
      <c r="R401" s="2"/>
      <c r="S401" s="3"/>
      <c r="T401" s="2"/>
      <c r="U401" s="3"/>
      <c r="V401" s="2"/>
      <c r="W401" s="3"/>
      <c r="X401" s="2"/>
      <c r="Y401" s="3"/>
      <c r="Z401" s="1"/>
      <c r="AA401" s="1"/>
    </row>
    <row r="402" spans="1:27" x14ac:dyDescent="0.25">
      <c r="A402" s="1"/>
      <c r="B402" s="1"/>
      <c r="C402" s="2"/>
      <c r="D402" s="1"/>
      <c r="E402" s="2"/>
      <c r="F402" s="1"/>
      <c r="G402" s="1"/>
      <c r="H402" s="1"/>
      <c r="I402" s="2"/>
      <c r="J402" s="3"/>
      <c r="K402" s="3"/>
      <c r="L402" s="6">
        <f>SUBTOTAL(9,L396:L397,L400)</f>
        <v>28800</v>
      </c>
      <c r="M402" s="1"/>
      <c r="N402" s="1"/>
      <c r="O402" s="3"/>
      <c r="P402" s="4"/>
      <c r="Q402" s="1"/>
      <c r="R402" s="2"/>
      <c r="S402" s="3"/>
      <c r="T402" s="2"/>
      <c r="U402" s="3"/>
      <c r="V402" s="2"/>
      <c r="W402" s="3"/>
      <c r="X402" s="2"/>
      <c r="Y402" s="3"/>
      <c r="Z402" s="1"/>
      <c r="AA402" s="1"/>
    </row>
    <row r="403" spans="1:27" x14ac:dyDescent="0.25">
      <c r="A403" s="5" t="s">
        <v>972</v>
      </c>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1:27" x14ac:dyDescent="0.25">
      <c r="A404" s="5" t="s">
        <v>973</v>
      </c>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1:27" x14ac:dyDescent="0.25">
      <c r="A405" s="1" t="b">
        <v>0</v>
      </c>
      <c r="B405" s="1" t="s">
        <v>974</v>
      </c>
      <c r="C405" s="2">
        <v>1</v>
      </c>
      <c r="D405" s="1" t="s">
        <v>65</v>
      </c>
      <c r="E405" s="2">
        <v>33</v>
      </c>
      <c r="F405" s="1" t="s">
        <v>29</v>
      </c>
      <c r="G405" s="1" t="s">
        <v>975</v>
      </c>
      <c r="H405" s="1" t="s">
        <v>975</v>
      </c>
      <c r="I405" s="2" t="s">
        <v>29</v>
      </c>
      <c r="J405" s="3">
        <v>156.09</v>
      </c>
      <c r="K405" s="3">
        <v>80</v>
      </c>
      <c r="L405" s="3">
        <v>12487.2</v>
      </c>
      <c r="M405" s="1" t="s">
        <v>751</v>
      </c>
      <c r="N405" s="1" t="s">
        <v>40</v>
      </c>
      <c r="O405" s="3">
        <v>0</v>
      </c>
      <c r="P405" s="4" t="s">
        <v>976</v>
      </c>
      <c r="Q405" s="1" t="b">
        <v>0</v>
      </c>
      <c r="R405" s="2">
        <v>80</v>
      </c>
      <c r="S405" s="3">
        <v>12487.2</v>
      </c>
      <c r="T405" s="2" t="s">
        <v>29</v>
      </c>
      <c r="U405" s="3">
        <v>0</v>
      </c>
      <c r="V405" s="2" t="s">
        <v>29</v>
      </c>
      <c r="W405" s="3">
        <v>0</v>
      </c>
      <c r="X405" s="2" t="s">
        <v>29</v>
      </c>
      <c r="Y405" s="3">
        <v>0</v>
      </c>
      <c r="Z405" s="1" t="s">
        <v>29</v>
      </c>
      <c r="AA405" s="1" t="b">
        <v>0</v>
      </c>
    </row>
    <row r="406" spans="1:27" x14ac:dyDescent="0.25">
      <c r="A406" s="1" t="b">
        <v>0</v>
      </c>
      <c r="B406" s="1" t="s">
        <v>977</v>
      </c>
      <c r="C406" s="2">
        <v>1</v>
      </c>
      <c r="D406" s="1" t="s">
        <v>65</v>
      </c>
      <c r="E406" s="2">
        <v>34</v>
      </c>
      <c r="F406" s="1" t="s">
        <v>29</v>
      </c>
      <c r="G406" s="1" t="s">
        <v>978</v>
      </c>
      <c r="H406" s="1" t="s">
        <v>978</v>
      </c>
      <c r="I406" s="2" t="s">
        <v>29</v>
      </c>
      <c r="J406" s="3">
        <v>83.58</v>
      </c>
      <c r="K406" s="3">
        <v>200</v>
      </c>
      <c r="L406" s="3">
        <v>16716</v>
      </c>
      <c r="M406" s="1" t="s">
        <v>751</v>
      </c>
      <c r="N406" s="1" t="s">
        <v>40</v>
      </c>
      <c r="O406" s="3">
        <v>0</v>
      </c>
      <c r="P406" s="4" t="s">
        <v>976</v>
      </c>
      <c r="Q406" s="1" t="b">
        <v>0</v>
      </c>
      <c r="R406" s="2">
        <v>200</v>
      </c>
      <c r="S406" s="3">
        <v>16716</v>
      </c>
      <c r="T406" s="2" t="s">
        <v>29</v>
      </c>
      <c r="U406" s="3">
        <v>0</v>
      </c>
      <c r="V406" s="2" t="s">
        <v>29</v>
      </c>
      <c r="W406" s="3">
        <v>0</v>
      </c>
      <c r="X406" s="2" t="s">
        <v>29</v>
      </c>
      <c r="Y406" s="3">
        <v>0</v>
      </c>
      <c r="Z406" s="1" t="s">
        <v>29</v>
      </c>
      <c r="AA406" s="1" t="b">
        <v>0</v>
      </c>
    </row>
    <row r="407" spans="1:27" x14ac:dyDescent="0.25">
      <c r="A407" s="1" t="b">
        <v>0</v>
      </c>
      <c r="B407" s="1" t="s">
        <v>979</v>
      </c>
      <c r="C407" s="2">
        <v>1</v>
      </c>
      <c r="D407" s="1" t="s">
        <v>65</v>
      </c>
      <c r="E407" s="2">
        <v>35</v>
      </c>
      <c r="F407" s="1" t="s">
        <v>29</v>
      </c>
      <c r="G407" s="1" t="s">
        <v>980</v>
      </c>
      <c r="H407" s="1" t="s">
        <v>980</v>
      </c>
      <c r="I407" s="2" t="s">
        <v>29</v>
      </c>
      <c r="J407" s="3">
        <v>106</v>
      </c>
      <c r="K407" s="3">
        <v>200</v>
      </c>
      <c r="L407" s="3">
        <v>21200</v>
      </c>
      <c r="M407" s="1" t="s">
        <v>751</v>
      </c>
      <c r="N407" s="1" t="s">
        <v>40</v>
      </c>
      <c r="O407" s="3">
        <v>0</v>
      </c>
      <c r="P407" s="4" t="s">
        <v>976</v>
      </c>
      <c r="Q407" s="1" t="b">
        <v>0</v>
      </c>
      <c r="R407" s="2">
        <v>200</v>
      </c>
      <c r="S407" s="3">
        <v>21200</v>
      </c>
      <c r="T407" s="2" t="s">
        <v>29</v>
      </c>
      <c r="U407" s="3">
        <v>0</v>
      </c>
      <c r="V407" s="2" t="s">
        <v>29</v>
      </c>
      <c r="W407" s="3">
        <v>0</v>
      </c>
      <c r="X407" s="2" t="s">
        <v>29</v>
      </c>
      <c r="Y407" s="3">
        <v>0</v>
      </c>
      <c r="Z407" s="1" t="s">
        <v>29</v>
      </c>
      <c r="AA407" s="1" t="b">
        <v>0</v>
      </c>
    </row>
    <row r="408" spans="1:27" x14ac:dyDescent="0.25">
      <c r="A408" s="1" t="b">
        <v>0</v>
      </c>
      <c r="B408" s="1" t="s">
        <v>981</v>
      </c>
      <c r="C408" s="2">
        <v>1</v>
      </c>
      <c r="D408" s="1" t="s">
        <v>65</v>
      </c>
      <c r="E408" s="2">
        <v>36</v>
      </c>
      <c r="F408" s="1" t="s">
        <v>29</v>
      </c>
      <c r="G408" s="1" t="s">
        <v>982</v>
      </c>
      <c r="H408" s="1" t="s">
        <v>982</v>
      </c>
      <c r="I408" s="2" t="s">
        <v>29</v>
      </c>
      <c r="J408" s="3">
        <v>111.99</v>
      </c>
      <c r="K408" s="3">
        <v>200</v>
      </c>
      <c r="L408" s="3">
        <v>22398</v>
      </c>
      <c r="M408" s="1" t="s">
        <v>751</v>
      </c>
      <c r="N408" s="1" t="s">
        <v>40</v>
      </c>
      <c r="O408" s="3">
        <v>0</v>
      </c>
      <c r="P408" s="4" t="s">
        <v>976</v>
      </c>
      <c r="Q408" s="1" t="b">
        <v>0</v>
      </c>
      <c r="R408" s="2">
        <v>200</v>
      </c>
      <c r="S408" s="3">
        <v>22398</v>
      </c>
      <c r="T408" s="2" t="s">
        <v>29</v>
      </c>
      <c r="U408" s="3">
        <v>0</v>
      </c>
      <c r="V408" s="2" t="s">
        <v>29</v>
      </c>
      <c r="W408" s="3">
        <v>0</v>
      </c>
      <c r="X408" s="2" t="s">
        <v>29</v>
      </c>
      <c r="Y408" s="3">
        <v>0</v>
      </c>
      <c r="Z408" s="1" t="s">
        <v>29</v>
      </c>
      <c r="AA408" s="1" t="b">
        <v>0</v>
      </c>
    </row>
    <row r="409" spans="1:27" x14ac:dyDescent="0.25">
      <c r="A409" s="1" t="b">
        <v>0</v>
      </c>
      <c r="B409" s="1" t="s">
        <v>983</v>
      </c>
      <c r="C409" s="2">
        <v>1</v>
      </c>
      <c r="D409" s="1" t="s">
        <v>65</v>
      </c>
      <c r="E409" s="2">
        <v>37</v>
      </c>
      <c r="F409" s="1" t="s">
        <v>29</v>
      </c>
      <c r="G409" s="1" t="s">
        <v>984</v>
      </c>
      <c r="H409" s="1" t="s">
        <v>984</v>
      </c>
      <c r="I409" s="2" t="s">
        <v>29</v>
      </c>
      <c r="J409" s="3">
        <v>92.43</v>
      </c>
      <c r="K409" s="3">
        <v>200</v>
      </c>
      <c r="L409" s="3">
        <v>18486</v>
      </c>
      <c r="M409" s="1" t="s">
        <v>751</v>
      </c>
      <c r="N409" s="1" t="s">
        <v>40</v>
      </c>
      <c r="O409" s="3">
        <v>0</v>
      </c>
      <c r="P409" s="4" t="s">
        <v>976</v>
      </c>
      <c r="Q409" s="1" t="b">
        <v>0</v>
      </c>
      <c r="R409" s="2">
        <v>200</v>
      </c>
      <c r="S409" s="3">
        <v>18486</v>
      </c>
      <c r="T409" s="2" t="s">
        <v>29</v>
      </c>
      <c r="U409" s="3">
        <v>0</v>
      </c>
      <c r="V409" s="2" t="s">
        <v>29</v>
      </c>
      <c r="W409" s="3">
        <v>0</v>
      </c>
      <c r="X409" s="2" t="s">
        <v>29</v>
      </c>
      <c r="Y409" s="3">
        <v>0</v>
      </c>
      <c r="Z409" s="1" t="s">
        <v>29</v>
      </c>
      <c r="AA409" s="1" t="b">
        <v>0</v>
      </c>
    </row>
    <row r="410" spans="1:27" x14ac:dyDescent="0.25">
      <c r="A410" s="1" t="b">
        <v>0</v>
      </c>
      <c r="B410" s="1" t="s">
        <v>985</v>
      </c>
      <c r="C410" s="2">
        <v>1</v>
      </c>
      <c r="D410" s="1" t="s">
        <v>65</v>
      </c>
      <c r="E410" s="2">
        <v>38</v>
      </c>
      <c r="F410" s="1" t="s">
        <v>29</v>
      </c>
      <c r="G410" s="1" t="s">
        <v>986</v>
      </c>
      <c r="H410" s="1" t="s">
        <v>986</v>
      </c>
      <c r="I410" s="2" t="s">
        <v>29</v>
      </c>
      <c r="J410" s="3">
        <v>45.89</v>
      </c>
      <c r="K410" s="3">
        <v>1000</v>
      </c>
      <c r="L410" s="3">
        <v>45890</v>
      </c>
      <c r="M410" s="1" t="s">
        <v>751</v>
      </c>
      <c r="N410" s="1" t="s">
        <v>40</v>
      </c>
      <c r="O410" s="3">
        <v>0</v>
      </c>
      <c r="P410" s="4" t="s">
        <v>976</v>
      </c>
      <c r="Q410" s="1" t="b">
        <v>0</v>
      </c>
      <c r="R410" s="2">
        <v>1000</v>
      </c>
      <c r="S410" s="3">
        <v>45890</v>
      </c>
      <c r="T410" s="2" t="s">
        <v>29</v>
      </c>
      <c r="U410" s="3">
        <v>0</v>
      </c>
      <c r="V410" s="2" t="s">
        <v>29</v>
      </c>
      <c r="W410" s="3">
        <v>0</v>
      </c>
      <c r="X410" s="2" t="s">
        <v>29</v>
      </c>
      <c r="Y410" s="3">
        <v>0</v>
      </c>
      <c r="Z410" s="1" t="s">
        <v>29</v>
      </c>
      <c r="AA410" s="1" t="b">
        <v>0</v>
      </c>
    </row>
    <row r="411" spans="1:27" x14ac:dyDescent="0.25">
      <c r="A411" s="1" t="b">
        <v>0</v>
      </c>
      <c r="B411" s="1" t="s">
        <v>987</v>
      </c>
      <c r="C411" s="2">
        <v>1</v>
      </c>
      <c r="D411" s="1" t="s">
        <v>65</v>
      </c>
      <c r="E411" s="2">
        <v>39</v>
      </c>
      <c r="F411" s="1" t="s">
        <v>29</v>
      </c>
      <c r="G411" s="1" t="s">
        <v>988</v>
      </c>
      <c r="H411" s="1" t="s">
        <v>988</v>
      </c>
      <c r="I411" s="2" t="s">
        <v>29</v>
      </c>
      <c r="J411" s="3">
        <v>59.41</v>
      </c>
      <c r="K411" s="3">
        <v>100</v>
      </c>
      <c r="L411" s="3">
        <v>5941</v>
      </c>
      <c r="M411" s="1" t="s">
        <v>751</v>
      </c>
      <c r="N411" s="1" t="s">
        <v>40</v>
      </c>
      <c r="O411" s="3">
        <v>0</v>
      </c>
      <c r="P411" s="4" t="s">
        <v>976</v>
      </c>
      <c r="Q411" s="1" t="b">
        <v>0</v>
      </c>
      <c r="R411" s="2">
        <v>100</v>
      </c>
      <c r="S411" s="3">
        <v>5941</v>
      </c>
      <c r="T411" s="2" t="s">
        <v>29</v>
      </c>
      <c r="U411" s="3">
        <v>0</v>
      </c>
      <c r="V411" s="2" t="s">
        <v>29</v>
      </c>
      <c r="W411" s="3">
        <v>0</v>
      </c>
      <c r="X411" s="2" t="s">
        <v>29</v>
      </c>
      <c r="Y411" s="3">
        <v>0</v>
      </c>
      <c r="Z411" s="1" t="s">
        <v>29</v>
      </c>
      <c r="AA411" s="1" t="b">
        <v>0</v>
      </c>
    </row>
    <row r="412" spans="1:27" x14ac:dyDescent="0.25">
      <c r="A412" s="1" t="b">
        <v>0</v>
      </c>
      <c r="B412" s="1" t="s">
        <v>989</v>
      </c>
      <c r="C412" s="2">
        <v>1</v>
      </c>
      <c r="D412" s="1" t="s">
        <v>65</v>
      </c>
      <c r="E412" s="2">
        <v>137</v>
      </c>
      <c r="F412" s="1" t="s">
        <v>29</v>
      </c>
      <c r="G412" s="1" t="s">
        <v>990</v>
      </c>
      <c r="H412" s="1" t="s">
        <v>990</v>
      </c>
      <c r="I412" s="2" t="s">
        <v>29</v>
      </c>
      <c r="J412" s="3">
        <v>400</v>
      </c>
      <c r="K412" s="3">
        <v>10</v>
      </c>
      <c r="L412" s="3">
        <v>4000</v>
      </c>
      <c r="M412" s="1" t="s">
        <v>991</v>
      </c>
      <c r="N412" s="1" t="s">
        <v>40</v>
      </c>
      <c r="O412" s="3">
        <v>0</v>
      </c>
      <c r="P412" s="4" t="s">
        <v>976</v>
      </c>
      <c r="Q412" s="1" t="b">
        <v>0</v>
      </c>
      <c r="R412" s="2">
        <v>10</v>
      </c>
      <c r="S412" s="3">
        <v>4000</v>
      </c>
      <c r="T412" s="2" t="s">
        <v>29</v>
      </c>
      <c r="U412" s="3">
        <v>0</v>
      </c>
      <c r="V412" s="2" t="s">
        <v>29</v>
      </c>
      <c r="W412" s="3">
        <v>0</v>
      </c>
      <c r="X412" s="2" t="s">
        <v>29</v>
      </c>
      <c r="Y412" s="3">
        <v>0</v>
      </c>
      <c r="Z412" s="1" t="s">
        <v>29</v>
      </c>
      <c r="AA412" s="1" t="b">
        <v>0</v>
      </c>
    </row>
    <row r="413" spans="1:27" x14ac:dyDescent="0.25">
      <c r="A413" s="1" t="b">
        <v>0</v>
      </c>
      <c r="B413" s="1" t="s">
        <v>992</v>
      </c>
      <c r="C413" s="2">
        <v>1</v>
      </c>
      <c r="D413" s="1" t="s">
        <v>65</v>
      </c>
      <c r="E413" s="2">
        <v>138</v>
      </c>
      <c r="F413" s="1" t="s">
        <v>29</v>
      </c>
      <c r="G413" s="1" t="s">
        <v>993</v>
      </c>
      <c r="H413" s="1" t="s">
        <v>993</v>
      </c>
      <c r="I413" s="2" t="s">
        <v>29</v>
      </c>
      <c r="J413" s="3">
        <v>700</v>
      </c>
      <c r="K413" s="3">
        <v>6</v>
      </c>
      <c r="L413" s="3">
        <v>4200</v>
      </c>
      <c r="M413" s="1" t="s">
        <v>751</v>
      </c>
      <c r="N413" s="1" t="s">
        <v>40</v>
      </c>
      <c r="O413" s="3">
        <v>0</v>
      </c>
      <c r="P413" s="4" t="s">
        <v>976</v>
      </c>
      <c r="Q413" s="1" t="b">
        <v>0</v>
      </c>
      <c r="R413" s="2">
        <v>6</v>
      </c>
      <c r="S413" s="3">
        <v>4200</v>
      </c>
      <c r="T413" s="2" t="s">
        <v>29</v>
      </c>
      <c r="U413" s="3">
        <v>0</v>
      </c>
      <c r="V413" s="2" t="s">
        <v>29</v>
      </c>
      <c r="W413" s="3">
        <v>0</v>
      </c>
      <c r="X413" s="2" t="s">
        <v>29</v>
      </c>
      <c r="Y413" s="3">
        <v>0</v>
      </c>
      <c r="Z413" s="1" t="s">
        <v>29</v>
      </c>
      <c r="AA413" s="1" t="b">
        <v>0</v>
      </c>
    </row>
    <row r="414" spans="1:27" x14ac:dyDescent="0.25">
      <c r="A414" s="1" t="b">
        <v>0</v>
      </c>
      <c r="B414" s="1" t="s">
        <v>994</v>
      </c>
      <c r="C414" s="2">
        <v>1</v>
      </c>
      <c r="D414" s="1" t="s">
        <v>65</v>
      </c>
      <c r="E414" s="2">
        <v>139</v>
      </c>
      <c r="F414" s="1" t="s">
        <v>29</v>
      </c>
      <c r="G414" s="1" t="s">
        <v>995</v>
      </c>
      <c r="H414" s="1" t="s">
        <v>995</v>
      </c>
      <c r="I414" s="2" t="s">
        <v>29</v>
      </c>
      <c r="J414" s="3">
        <v>1000</v>
      </c>
      <c r="K414" s="3">
        <v>4</v>
      </c>
      <c r="L414" s="3">
        <v>4000</v>
      </c>
      <c r="M414" s="1" t="s">
        <v>751</v>
      </c>
      <c r="N414" s="1" t="s">
        <v>40</v>
      </c>
      <c r="O414" s="3">
        <v>0</v>
      </c>
      <c r="P414" s="4" t="s">
        <v>976</v>
      </c>
      <c r="Q414" s="1" t="b">
        <v>0</v>
      </c>
      <c r="R414" s="2">
        <v>4</v>
      </c>
      <c r="S414" s="3">
        <v>4000</v>
      </c>
      <c r="T414" s="2" t="s">
        <v>29</v>
      </c>
      <c r="U414" s="3">
        <v>0</v>
      </c>
      <c r="V414" s="2" t="s">
        <v>29</v>
      </c>
      <c r="W414" s="3">
        <v>0</v>
      </c>
      <c r="X414" s="2" t="s">
        <v>29</v>
      </c>
      <c r="Y414" s="3">
        <v>0</v>
      </c>
      <c r="Z414" s="1" t="s">
        <v>29</v>
      </c>
      <c r="AA414" s="1" t="b">
        <v>0</v>
      </c>
    </row>
    <row r="415" spans="1:27" x14ac:dyDescent="0.25">
      <c r="A415" s="1" t="b">
        <v>0</v>
      </c>
      <c r="B415" s="1" t="s">
        <v>996</v>
      </c>
      <c r="C415" s="2">
        <v>1</v>
      </c>
      <c r="D415" s="1" t="s">
        <v>65</v>
      </c>
      <c r="E415" s="2">
        <v>140</v>
      </c>
      <c r="F415" s="1" t="s">
        <v>29</v>
      </c>
      <c r="G415" s="1" t="s">
        <v>997</v>
      </c>
      <c r="H415" s="1" t="s">
        <v>997</v>
      </c>
      <c r="I415" s="2" t="s">
        <v>29</v>
      </c>
      <c r="J415" s="3">
        <v>800</v>
      </c>
      <c r="K415" s="3">
        <v>30</v>
      </c>
      <c r="L415" s="3">
        <v>24000</v>
      </c>
      <c r="M415" s="1" t="s">
        <v>751</v>
      </c>
      <c r="N415" s="1" t="s">
        <v>40</v>
      </c>
      <c r="O415" s="3">
        <v>0</v>
      </c>
      <c r="P415" s="4" t="s">
        <v>976</v>
      </c>
      <c r="Q415" s="1" t="b">
        <v>0</v>
      </c>
      <c r="R415" s="2">
        <v>30</v>
      </c>
      <c r="S415" s="3">
        <v>24000</v>
      </c>
      <c r="T415" s="2" t="s">
        <v>29</v>
      </c>
      <c r="U415" s="3">
        <v>0</v>
      </c>
      <c r="V415" s="2" t="s">
        <v>29</v>
      </c>
      <c r="W415" s="3">
        <v>0</v>
      </c>
      <c r="X415" s="2" t="s">
        <v>29</v>
      </c>
      <c r="Y415" s="3">
        <v>0</v>
      </c>
      <c r="Z415" s="1" t="s">
        <v>29</v>
      </c>
      <c r="AA415" s="1" t="b">
        <v>0</v>
      </c>
    </row>
    <row r="416" spans="1:27" x14ac:dyDescent="0.25">
      <c r="A416" s="1" t="b">
        <v>0</v>
      </c>
      <c r="B416" s="1" t="s">
        <v>998</v>
      </c>
      <c r="C416" s="2">
        <v>2</v>
      </c>
      <c r="D416" s="1" t="s">
        <v>752</v>
      </c>
      <c r="E416" s="2">
        <v>87</v>
      </c>
      <c r="F416" s="1" t="s">
        <v>29</v>
      </c>
      <c r="G416" s="1" t="s">
        <v>999</v>
      </c>
      <c r="H416" s="1" t="s">
        <v>999</v>
      </c>
      <c r="I416" s="2" t="s">
        <v>29</v>
      </c>
      <c r="J416" s="3">
        <v>52.99</v>
      </c>
      <c r="K416" s="3">
        <v>40</v>
      </c>
      <c r="L416" s="3">
        <v>2119.6</v>
      </c>
      <c r="M416" s="1" t="s">
        <v>751</v>
      </c>
      <c r="N416" s="1" t="s">
        <v>40</v>
      </c>
      <c r="O416" s="3">
        <v>0</v>
      </c>
      <c r="P416" s="4" t="s">
        <v>976</v>
      </c>
      <c r="Q416" s="1" t="b">
        <v>0</v>
      </c>
      <c r="R416" s="2">
        <v>40</v>
      </c>
      <c r="S416" s="3">
        <v>2119.6</v>
      </c>
      <c r="T416" s="2" t="s">
        <v>29</v>
      </c>
      <c r="U416" s="3">
        <v>0</v>
      </c>
      <c r="V416" s="2" t="s">
        <v>29</v>
      </c>
      <c r="W416" s="3">
        <v>0</v>
      </c>
      <c r="X416" s="2" t="s">
        <v>29</v>
      </c>
      <c r="Y416" s="3">
        <v>0</v>
      </c>
      <c r="Z416" s="1" t="s">
        <v>29</v>
      </c>
      <c r="AA416" s="1" t="b">
        <v>0</v>
      </c>
    </row>
    <row r="417" spans="1:27" x14ac:dyDescent="0.25">
      <c r="A417" s="1" t="b">
        <v>0</v>
      </c>
      <c r="B417" s="1" t="s">
        <v>1000</v>
      </c>
      <c r="C417" s="2">
        <v>2</v>
      </c>
      <c r="D417" s="1" t="s">
        <v>752</v>
      </c>
      <c r="E417" s="2">
        <v>88</v>
      </c>
      <c r="F417" s="1" t="s">
        <v>29</v>
      </c>
      <c r="G417" s="1" t="s">
        <v>1001</v>
      </c>
      <c r="H417" s="1" t="s">
        <v>1001</v>
      </c>
      <c r="I417" s="2" t="s">
        <v>29</v>
      </c>
      <c r="J417" s="3">
        <v>64.28</v>
      </c>
      <c r="K417" s="3">
        <v>40</v>
      </c>
      <c r="L417" s="3">
        <v>2571.1999999999998</v>
      </c>
      <c r="M417" s="1" t="s">
        <v>751</v>
      </c>
      <c r="N417" s="1" t="s">
        <v>40</v>
      </c>
      <c r="O417" s="3">
        <v>0</v>
      </c>
      <c r="P417" s="4" t="s">
        <v>976</v>
      </c>
      <c r="Q417" s="1" t="b">
        <v>0</v>
      </c>
      <c r="R417" s="2">
        <v>40</v>
      </c>
      <c r="S417" s="3">
        <v>2571.1999999999998</v>
      </c>
      <c r="T417" s="2" t="s">
        <v>29</v>
      </c>
      <c r="U417" s="3">
        <v>0</v>
      </c>
      <c r="V417" s="2" t="s">
        <v>29</v>
      </c>
      <c r="W417" s="3">
        <v>0</v>
      </c>
      <c r="X417" s="2" t="s">
        <v>29</v>
      </c>
      <c r="Y417" s="3">
        <v>0</v>
      </c>
      <c r="Z417" s="1" t="s">
        <v>29</v>
      </c>
      <c r="AA417" s="1" t="b">
        <v>0</v>
      </c>
    </row>
    <row r="418" spans="1:27" x14ac:dyDescent="0.25">
      <c r="A418" s="1" t="b">
        <v>0</v>
      </c>
      <c r="B418" s="1" t="s">
        <v>1002</v>
      </c>
      <c r="C418" s="2">
        <v>2</v>
      </c>
      <c r="D418" s="1" t="s">
        <v>752</v>
      </c>
      <c r="E418" s="2">
        <v>89</v>
      </c>
      <c r="F418" s="1" t="s">
        <v>29</v>
      </c>
      <c r="G418" s="1" t="s">
        <v>1003</v>
      </c>
      <c r="H418" s="1" t="s">
        <v>1003</v>
      </c>
      <c r="I418" s="2" t="s">
        <v>29</v>
      </c>
      <c r="J418" s="3">
        <v>40.44</v>
      </c>
      <c r="K418" s="3">
        <v>40</v>
      </c>
      <c r="L418" s="3">
        <v>1617.6</v>
      </c>
      <c r="M418" s="1" t="s">
        <v>751</v>
      </c>
      <c r="N418" s="1" t="s">
        <v>40</v>
      </c>
      <c r="O418" s="3">
        <v>0</v>
      </c>
      <c r="P418" s="4" t="s">
        <v>976</v>
      </c>
      <c r="Q418" s="1" t="b">
        <v>0</v>
      </c>
      <c r="R418" s="2">
        <v>40</v>
      </c>
      <c r="S418" s="3">
        <v>1617.6</v>
      </c>
      <c r="T418" s="2" t="s">
        <v>29</v>
      </c>
      <c r="U418" s="3">
        <v>0</v>
      </c>
      <c r="V418" s="2" t="s">
        <v>29</v>
      </c>
      <c r="W418" s="3">
        <v>0</v>
      </c>
      <c r="X418" s="2" t="s">
        <v>29</v>
      </c>
      <c r="Y418" s="3">
        <v>0</v>
      </c>
      <c r="Z418" s="1" t="s">
        <v>29</v>
      </c>
      <c r="AA418" s="1" t="b">
        <v>0</v>
      </c>
    </row>
    <row r="419" spans="1:27" x14ac:dyDescent="0.25">
      <c r="A419" s="1" t="b">
        <v>0</v>
      </c>
      <c r="B419" s="1" t="s">
        <v>1004</v>
      </c>
      <c r="C419" s="2">
        <v>2</v>
      </c>
      <c r="D419" s="1" t="s">
        <v>752</v>
      </c>
      <c r="E419" s="2">
        <v>90</v>
      </c>
      <c r="F419" s="1" t="s">
        <v>29</v>
      </c>
      <c r="G419" s="1" t="s">
        <v>1005</v>
      </c>
      <c r="H419" s="1" t="s">
        <v>1005</v>
      </c>
      <c r="I419" s="2" t="s">
        <v>29</v>
      </c>
      <c r="J419" s="3">
        <v>45.37</v>
      </c>
      <c r="K419" s="3">
        <v>40</v>
      </c>
      <c r="L419" s="3">
        <v>1814.8</v>
      </c>
      <c r="M419" s="1" t="s">
        <v>751</v>
      </c>
      <c r="N419" s="1" t="s">
        <v>40</v>
      </c>
      <c r="O419" s="3">
        <v>0</v>
      </c>
      <c r="P419" s="4" t="s">
        <v>976</v>
      </c>
      <c r="Q419" s="1" t="b">
        <v>0</v>
      </c>
      <c r="R419" s="2">
        <v>40</v>
      </c>
      <c r="S419" s="3">
        <v>1814.8</v>
      </c>
      <c r="T419" s="2" t="s">
        <v>29</v>
      </c>
      <c r="U419" s="3">
        <v>0</v>
      </c>
      <c r="V419" s="2" t="s">
        <v>29</v>
      </c>
      <c r="W419" s="3">
        <v>0</v>
      </c>
      <c r="X419" s="2" t="s">
        <v>29</v>
      </c>
      <c r="Y419" s="3">
        <v>0</v>
      </c>
      <c r="Z419" s="1" t="s">
        <v>29</v>
      </c>
      <c r="AA419" s="1" t="b">
        <v>0</v>
      </c>
    </row>
    <row r="420" spans="1:27" x14ac:dyDescent="0.25">
      <c r="A420" s="1" t="b">
        <v>0</v>
      </c>
      <c r="B420" s="1" t="s">
        <v>1006</v>
      </c>
      <c r="C420" s="2">
        <v>2</v>
      </c>
      <c r="D420" s="1" t="s">
        <v>752</v>
      </c>
      <c r="E420" s="2">
        <v>114</v>
      </c>
      <c r="F420" s="1" t="s">
        <v>29</v>
      </c>
      <c r="G420" s="1" t="s">
        <v>1007</v>
      </c>
      <c r="H420" s="1" t="s">
        <v>1007</v>
      </c>
      <c r="I420" s="2" t="s">
        <v>29</v>
      </c>
      <c r="J420" s="3">
        <v>690.59</v>
      </c>
      <c r="K420" s="3">
        <v>40</v>
      </c>
      <c r="L420" s="3">
        <v>27623.599999999999</v>
      </c>
      <c r="M420" s="1" t="s">
        <v>751</v>
      </c>
      <c r="N420" s="1" t="s">
        <v>40</v>
      </c>
      <c r="O420" s="3">
        <v>0</v>
      </c>
      <c r="P420" s="4" t="s">
        <v>976</v>
      </c>
      <c r="Q420" s="1" t="b">
        <v>0</v>
      </c>
      <c r="R420" s="2">
        <v>40</v>
      </c>
      <c r="S420" s="3">
        <v>27623.599999999999</v>
      </c>
      <c r="T420" s="2" t="s">
        <v>29</v>
      </c>
      <c r="U420" s="3">
        <v>0</v>
      </c>
      <c r="V420" s="2" t="s">
        <v>29</v>
      </c>
      <c r="W420" s="3">
        <v>0</v>
      </c>
      <c r="X420" s="2" t="s">
        <v>29</v>
      </c>
      <c r="Y420" s="3">
        <v>0</v>
      </c>
      <c r="Z420" s="1" t="s">
        <v>29</v>
      </c>
      <c r="AA420" s="1" t="b">
        <v>0</v>
      </c>
    </row>
    <row r="421" spans="1:27" x14ac:dyDescent="0.25">
      <c r="A421" s="1"/>
      <c r="B421" s="1"/>
      <c r="C421" s="2"/>
      <c r="D421" s="1"/>
      <c r="E421" s="2"/>
      <c r="F421" s="1"/>
      <c r="G421" s="1"/>
      <c r="H421" s="1"/>
      <c r="I421" s="2"/>
      <c r="J421" s="3"/>
      <c r="K421" s="3"/>
      <c r="L421" s="6">
        <f>SUBTOTAL(9,L405:L420)</f>
        <v>215065.00000000003</v>
      </c>
      <c r="M421" s="1"/>
      <c r="N421" s="1"/>
      <c r="O421" s="3"/>
      <c r="P421" s="4"/>
      <c r="Q421" s="1"/>
      <c r="R421" s="2"/>
      <c r="S421" s="3"/>
      <c r="T421" s="2"/>
      <c r="U421" s="3"/>
      <c r="V421" s="2"/>
      <c r="W421" s="3"/>
      <c r="X421" s="2"/>
      <c r="Y421" s="3"/>
      <c r="Z421" s="1"/>
      <c r="AA421" s="1"/>
    </row>
    <row r="422" spans="1:27" x14ac:dyDescent="0.25">
      <c r="A422" s="5" t="s">
        <v>1008</v>
      </c>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1:27" x14ac:dyDescent="0.25">
      <c r="A423" s="1" t="b">
        <v>0</v>
      </c>
      <c r="B423" s="1" t="s">
        <v>1009</v>
      </c>
      <c r="C423" s="2">
        <v>2</v>
      </c>
      <c r="D423" s="1" t="s">
        <v>752</v>
      </c>
      <c r="E423" s="2">
        <v>79</v>
      </c>
      <c r="F423" s="1" t="s">
        <v>29</v>
      </c>
      <c r="G423" s="1" t="s">
        <v>1010</v>
      </c>
      <c r="H423" s="1" t="s">
        <v>1010</v>
      </c>
      <c r="I423" s="2" t="s">
        <v>29</v>
      </c>
      <c r="J423" s="3">
        <v>19.13</v>
      </c>
      <c r="K423" s="3">
        <v>80</v>
      </c>
      <c r="L423" s="3">
        <v>1530.4</v>
      </c>
      <c r="M423" s="1" t="s">
        <v>751</v>
      </c>
      <c r="N423" s="1" t="s">
        <v>40</v>
      </c>
      <c r="O423" s="3">
        <v>0</v>
      </c>
      <c r="P423" s="4" t="s">
        <v>1011</v>
      </c>
      <c r="Q423" s="1" t="b">
        <v>0</v>
      </c>
      <c r="R423" s="2">
        <v>80</v>
      </c>
      <c r="S423" s="3">
        <v>1530.4</v>
      </c>
      <c r="T423" s="2" t="s">
        <v>29</v>
      </c>
      <c r="U423" s="3">
        <v>0</v>
      </c>
      <c r="V423" s="2" t="s">
        <v>29</v>
      </c>
      <c r="W423" s="3">
        <v>0</v>
      </c>
      <c r="X423" s="2" t="s">
        <v>29</v>
      </c>
      <c r="Y423" s="3">
        <v>0</v>
      </c>
      <c r="Z423" s="1" t="s">
        <v>29</v>
      </c>
      <c r="AA423" s="1" t="b">
        <v>0</v>
      </c>
    </row>
    <row r="424" spans="1:27" x14ac:dyDescent="0.25">
      <c r="A424" s="1" t="b">
        <v>0</v>
      </c>
      <c r="B424" s="1" t="s">
        <v>1012</v>
      </c>
      <c r="C424" s="2">
        <v>2</v>
      </c>
      <c r="D424" s="1" t="s">
        <v>752</v>
      </c>
      <c r="E424" s="2">
        <v>80</v>
      </c>
      <c r="F424" s="1" t="s">
        <v>29</v>
      </c>
      <c r="G424" s="1" t="s">
        <v>1013</v>
      </c>
      <c r="H424" s="1" t="s">
        <v>1013</v>
      </c>
      <c r="I424" s="2" t="s">
        <v>29</v>
      </c>
      <c r="J424" s="3">
        <v>20.190000000000001</v>
      </c>
      <c r="K424" s="3">
        <v>200</v>
      </c>
      <c r="L424" s="3">
        <v>4038</v>
      </c>
      <c r="M424" s="1" t="s">
        <v>751</v>
      </c>
      <c r="N424" s="1" t="s">
        <v>40</v>
      </c>
      <c r="O424" s="3">
        <v>0</v>
      </c>
      <c r="P424" s="4" t="s">
        <v>1011</v>
      </c>
      <c r="Q424" s="1" t="b">
        <v>0</v>
      </c>
      <c r="R424" s="2">
        <v>200</v>
      </c>
      <c r="S424" s="3">
        <v>4038</v>
      </c>
      <c r="T424" s="2" t="s">
        <v>29</v>
      </c>
      <c r="U424" s="3">
        <v>0</v>
      </c>
      <c r="V424" s="2" t="s">
        <v>29</v>
      </c>
      <c r="W424" s="3">
        <v>0</v>
      </c>
      <c r="X424" s="2" t="s">
        <v>29</v>
      </c>
      <c r="Y424" s="3">
        <v>0</v>
      </c>
      <c r="Z424" s="1" t="s">
        <v>29</v>
      </c>
      <c r="AA424" s="1" t="b">
        <v>0</v>
      </c>
    </row>
    <row r="425" spans="1:27" x14ac:dyDescent="0.25">
      <c r="A425" s="1"/>
      <c r="B425" s="1"/>
      <c r="C425" s="2"/>
      <c r="D425" s="1"/>
      <c r="E425" s="2"/>
      <c r="F425" s="1"/>
      <c r="G425" s="1"/>
      <c r="H425" s="1"/>
      <c r="I425" s="2"/>
      <c r="J425" s="3"/>
      <c r="K425" s="3"/>
      <c r="L425" s="6">
        <f>SUBTOTAL(9,L423:L424)</f>
        <v>5568.4</v>
      </c>
      <c r="M425" s="1"/>
      <c r="N425" s="1"/>
      <c r="O425" s="3"/>
      <c r="P425" s="4"/>
      <c r="Q425" s="1"/>
      <c r="R425" s="2"/>
      <c r="S425" s="3"/>
      <c r="T425" s="2"/>
      <c r="U425" s="3"/>
      <c r="V425" s="2"/>
      <c r="W425" s="3"/>
      <c r="X425" s="2"/>
      <c r="Y425" s="3"/>
      <c r="Z425" s="1"/>
      <c r="AA425" s="1"/>
    </row>
    <row r="426" spans="1:27" x14ac:dyDescent="0.25">
      <c r="A426" s="5" t="s">
        <v>1014</v>
      </c>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1:27" x14ac:dyDescent="0.25">
      <c r="A427" s="1" t="b">
        <v>0</v>
      </c>
      <c r="B427" s="1" t="s">
        <v>1015</v>
      </c>
      <c r="C427" s="2">
        <v>1</v>
      </c>
      <c r="D427" s="1" t="s">
        <v>65</v>
      </c>
      <c r="E427" s="2">
        <v>402</v>
      </c>
      <c r="F427" s="1" t="s">
        <v>29</v>
      </c>
      <c r="G427" s="1" t="s">
        <v>1016</v>
      </c>
      <c r="H427" s="1" t="s">
        <v>1016</v>
      </c>
      <c r="I427" s="2" t="s">
        <v>29</v>
      </c>
      <c r="J427" s="3">
        <v>3000</v>
      </c>
      <c r="K427" s="3">
        <v>1</v>
      </c>
      <c r="L427" s="3">
        <v>3000</v>
      </c>
      <c r="M427" s="1" t="s">
        <v>751</v>
      </c>
      <c r="N427" s="1" t="s">
        <v>40</v>
      </c>
      <c r="O427" s="3">
        <v>0</v>
      </c>
      <c r="P427" s="4" t="s">
        <v>1017</v>
      </c>
      <c r="Q427" s="1" t="b">
        <v>0</v>
      </c>
      <c r="R427" s="2">
        <v>1</v>
      </c>
      <c r="S427" s="3">
        <v>3000</v>
      </c>
      <c r="T427" s="2" t="s">
        <v>29</v>
      </c>
      <c r="U427" s="3">
        <v>0</v>
      </c>
      <c r="V427" s="2" t="s">
        <v>29</v>
      </c>
      <c r="W427" s="3">
        <v>0</v>
      </c>
      <c r="X427" s="2" t="s">
        <v>29</v>
      </c>
      <c r="Y427" s="3">
        <v>0</v>
      </c>
      <c r="Z427" s="1" t="s">
        <v>29</v>
      </c>
      <c r="AA427" s="1" t="b">
        <v>0</v>
      </c>
    </row>
    <row r="428" spans="1:27" x14ac:dyDescent="0.25">
      <c r="A428" s="1"/>
      <c r="B428" s="1"/>
      <c r="C428" s="2"/>
      <c r="D428" s="1"/>
      <c r="E428" s="2"/>
      <c r="F428" s="1"/>
      <c r="G428" s="1"/>
      <c r="H428" s="1"/>
      <c r="I428" s="2"/>
      <c r="J428" s="3"/>
      <c r="K428" s="3"/>
      <c r="L428" s="6">
        <f>SUBTOTAL(9,L427)</f>
        <v>3000</v>
      </c>
      <c r="M428" s="1"/>
      <c r="N428" s="1"/>
      <c r="O428" s="3"/>
      <c r="P428" s="4"/>
      <c r="Q428" s="1"/>
      <c r="R428" s="2"/>
      <c r="S428" s="3"/>
      <c r="T428" s="2"/>
      <c r="U428" s="3"/>
      <c r="V428" s="2"/>
      <c r="W428" s="3"/>
      <c r="X428" s="2"/>
      <c r="Y428" s="3"/>
      <c r="Z428" s="1"/>
      <c r="AA428" s="1"/>
    </row>
    <row r="429" spans="1:27" x14ac:dyDescent="0.25">
      <c r="A429" s="1"/>
      <c r="B429" s="1"/>
      <c r="C429" s="2"/>
      <c r="D429" s="1"/>
      <c r="E429" s="2"/>
      <c r="F429" s="1"/>
      <c r="G429" s="1"/>
      <c r="H429" s="1"/>
      <c r="I429" s="2"/>
      <c r="J429" s="3"/>
      <c r="K429" s="3"/>
      <c r="L429" s="6">
        <f>SUBTOTAL(9,L405:L420,L423:L424,L427)</f>
        <v>223633.40000000002</v>
      </c>
      <c r="M429" s="1"/>
      <c r="N429" s="1"/>
      <c r="O429" s="3"/>
      <c r="P429" s="4"/>
      <c r="Q429" s="1"/>
      <c r="R429" s="2"/>
      <c r="S429" s="3"/>
      <c r="T429" s="2"/>
      <c r="U429" s="3"/>
      <c r="V429" s="2"/>
      <c r="W429" s="3"/>
      <c r="X429" s="2"/>
      <c r="Y429" s="3"/>
      <c r="Z429" s="1"/>
      <c r="AA429" s="1"/>
    </row>
    <row r="430" spans="1:27" x14ac:dyDescent="0.25">
      <c r="A430" s="5" t="s">
        <v>1018</v>
      </c>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1:27" x14ac:dyDescent="0.25">
      <c r="A431" s="5" t="s">
        <v>1019</v>
      </c>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1:27" x14ac:dyDescent="0.25">
      <c r="A432" s="1" t="b">
        <v>0</v>
      </c>
      <c r="B432" s="1" t="s">
        <v>1020</v>
      </c>
      <c r="C432" s="2">
        <v>1</v>
      </c>
      <c r="D432" s="1" t="s">
        <v>65</v>
      </c>
      <c r="E432" s="2">
        <v>230</v>
      </c>
      <c r="F432" s="1" t="s">
        <v>29</v>
      </c>
      <c r="G432" s="1" t="s">
        <v>1021</v>
      </c>
      <c r="H432" s="1" t="s">
        <v>1021</v>
      </c>
      <c r="I432" s="2" t="s">
        <v>29</v>
      </c>
      <c r="J432" s="3">
        <v>5000</v>
      </c>
      <c r="K432" s="3">
        <v>6</v>
      </c>
      <c r="L432" s="3">
        <v>30000</v>
      </c>
      <c r="M432" s="1" t="s">
        <v>751</v>
      </c>
      <c r="N432" s="1" t="s">
        <v>40</v>
      </c>
      <c r="O432" s="3">
        <v>0</v>
      </c>
      <c r="P432" s="4" t="s">
        <v>1022</v>
      </c>
      <c r="Q432" s="1" t="b">
        <v>0</v>
      </c>
      <c r="R432" s="2">
        <v>6</v>
      </c>
      <c r="S432" s="3">
        <v>30000</v>
      </c>
      <c r="T432" s="2" t="s">
        <v>29</v>
      </c>
      <c r="U432" s="3">
        <v>0</v>
      </c>
      <c r="V432" s="2" t="s">
        <v>29</v>
      </c>
      <c r="W432" s="3">
        <v>0</v>
      </c>
      <c r="X432" s="2" t="s">
        <v>29</v>
      </c>
      <c r="Y432" s="3">
        <v>0</v>
      </c>
      <c r="Z432" s="1" t="s">
        <v>29</v>
      </c>
      <c r="AA432" s="1" t="b">
        <v>0</v>
      </c>
    </row>
    <row r="433" spans="1:27" x14ac:dyDescent="0.25">
      <c r="A433" s="1"/>
      <c r="B433" s="1"/>
      <c r="C433" s="2"/>
      <c r="D433" s="1"/>
      <c r="E433" s="2"/>
      <c r="F433" s="1"/>
      <c r="G433" s="1"/>
      <c r="H433" s="1"/>
      <c r="I433" s="2"/>
      <c r="J433" s="3"/>
      <c r="K433" s="3"/>
      <c r="L433" s="6">
        <f>SUBTOTAL(9,L432)</f>
        <v>30000</v>
      </c>
      <c r="M433" s="1"/>
      <c r="N433" s="1"/>
      <c r="O433" s="3"/>
      <c r="P433" s="4"/>
      <c r="Q433" s="1"/>
      <c r="R433" s="2"/>
      <c r="S433" s="3"/>
      <c r="T433" s="2"/>
      <c r="U433" s="3"/>
      <c r="V433" s="2"/>
      <c r="W433" s="3"/>
      <c r="X433" s="2"/>
      <c r="Y433" s="3"/>
      <c r="Z433" s="1"/>
      <c r="AA433" s="1"/>
    </row>
    <row r="434" spans="1:27" x14ac:dyDescent="0.25">
      <c r="A434" s="5" t="s">
        <v>1023</v>
      </c>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1:27" x14ac:dyDescent="0.25">
      <c r="A435" s="1" t="b">
        <v>0</v>
      </c>
      <c r="B435" s="1" t="s">
        <v>1024</v>
      </c>
      <c r="C435" s="2">
        <v>1</v>
      </c>
      <c r="D435" s="1" t="s">
        <v>65</v>
      </c>
      <c r="E435" s="2">
        <v>227</v>
      </c>
      <c r="F435" s="1" t="s">
        <v>29</v>
      </c>
      <c r="G435" s="1" t="s">
        <v>1025</v>
      </c>
      <c r="H435" s="1" t="s">
        <v>1025</v>
      </c>
      <c r="I435" s="2" t="s">
        <v>29</v>
      </c>
      <c r="J435" s="3">
        <v>1000</v>
      </c>
      <c r="K435" s="3">
        <v>6</v>
      </c>
      <c r="L435" s="3">
        <v>6000</v>
      </c>
      <c r="M435" s="1" t="s">
        <v>751</v>
      </c>
      <c r="N435" s="1" t="s">
        <v>40</v>
      </c>
      <c r="O435" s="3">
        <v>0</v>
      </c>
      <c r="P435" s="4" t="s">
        <v>1026</v>
      </c>
      <c r="Q435" s="1" t="b">
        <v>0</v>
      </c>
      <c r="R435" s="2">
        <v>6</v>
      </c>
      <c r="S435" s="3">
        <v>6000</v>
      </c>
      <c r="T435" s="2" t="s">
        <v>29</v>
      </c>
      <c r="U435" s="3">
        <v>0</v>
      </c>
      <c r="V435" s="2" t="s">
        <v>29</v>
      </c>
      <c r="W435" s="3">
        <v>0</v>
      </c>
      <c r="X435" s="2" t="s">
        <v>29</v>
      </c>
      <c r="Y435" s="3">
        <v>0</v>
      </c>
      <c r="Z435" s="1" t="s">
        <v>29</v>
      </c>
      <c r="AA435" s="1" t="b">
        <v>0</v>
      </c>
    </row>
    <row r="436" spans="1:27" x14ac:dyDescent="0.25">
      <c r="A436" s="1"/>
      <c r="B436" s="1"/>
      <c r="C436" s="2"/>
      <c r="D436" s="1"/>
      <c r="E436" s="2"/>
      <c r="F436" s="1"/>
      <c r="G436" s="1"/>
      <c r="H436" s="1"/>
      <c r="I436" s="2"/>
      <c r="J436" s="3"/>
      <c r="K436" s="3"/>
      <c r="L436" s="6">
        <f>SUBTOTAL(9,L435)</f>
        <v>6000</v>
      </c>
      <c r="M436" s="1"/>
      <c r="N436" s="1"/>
      <c r="O436" s="3"/>
      <c r="P436" s="4"/>
      <c r="Q436" s="1"/>
      <c r="R436" s="2"/>
      <c r="S436" s="3"/>
      <c r="T436" s="2"/>
      <c r="U436" s="3"/>
      <c r="V436" s="2"/>
      <c r="W436" s="3"/>
      <c r="X436" s="2"/>
      <c r="Y436" s="3"/>
      <c r="Z436" s="1"/>
      <c r="AA436" s="1"/>
    </row>
    <row r="437" spans="1:27" x14ac:dyDescent="0.25">
      <c r="A437" s="5" t="s">
        <v>1027</v>
      </c>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1:27" x14ac:dyDescent="0.25">
      <c r="A438" s="1" t="b">
        <v>0</v>
      </c>
      <c r="B438" s="1" t="s">
        <v>1028</v>
      </c>
      <c r="C438" s="2">
        <v>1</v>
      </c>
      <c r="D438" s="1" t="s">
        <v>65</v>
      </c>
      <c r="E438" s="2">
        <v>224</v>
      </c>
      <c r="F438" s="1" t="s">
        <v>29</v>
      </c>
      <c r="G438" s="1" t="s">
        <v>1029</v>
      </c>
      <c r="H438" s="1" t="s">
        <v>1029</v>
      </c>
      <c r="I438" s="2" t="s">
        <v>29</v>
      </c>
      <c r="J438" s="3">
        <v>6000</v>
      </c>
      <c r="K438" s="3">
        <v>6</v>
      </c>
      <c r="L438" s="3">
        <v>36000</v>
      </c>
      <c r="M438" s="1" t="s">
        <v>751</v>
      </c>
      <c r="N438" s="1" t="s">
        <v>40</v>
      </c>
      <c r="O438" s="3">
        <v>0</v>
      </c>
      <c r="P438" s="4" t="s">
        <v>1030</v>
      </c>
      <c r="Q438" s="1" t="b">
        <v>0</v>
      </c>
      <c r="R438" s="2">
        <v>6</v>
      </c>
      <c r="S438" s="3">
        <v>36000</v>
      </c>
      <c r="T438" s="2" t="s">
        <v>29</v>
      </c>
      <c r="U438" s="3">
        <v>0</v>
      </c>
      <c r="V438" s="2" t="s">
        <v>29</v>
      </c>
      <c r="W438" s="3">
        <v>0</v>
      </c>
      <c r="X438" s="2" t="s">
        <v>29</v>
      </c>
      <c r="Y438" s="3">
        <v>0</v>
      </c>
      <c r="Z438" s="1" t="s">
        <v>29</v>
      </c>
      <c r="AA438" s="1" t="b">
        <v>0</v>
      </c>
    </row>
    <row r="439" spans="1:27" x14ac:dyDescent="0.25">
      <c r="A439" s="1"/>
      <c r="B439" s="1"/>
      <c r="C439" s="2"/>
      <c r="D439" s="1"/>
      <c r="E439" s="2"/>
      <c r="F439" s="1"/>
      <c r="G439" s="1"/>
      <c r="H439" s="1"/>
      <c r="I439" s="2"/>
      <c r="J439" s="3"/>
      <c r="K439" s="3"/>
      <c r="L439" s="6">
        <f>SUBTOTAL(9,L438)</f>
        <v>36000</v>
      </c>
      <c r="M439" s="1"/>
      <c r="N439" s="1"/>
      <c r="O439" s="3"/>
      <c r="P439" s="4"/>
      <c r="Q439" s="1"/>
      <c r="R439" s="2"/>
      <c r="S439" s="3"/>
      <c r="T439" s="2"/>
      <c r="U439" s="3"/>
      <c r="V439" s="2"/>
      <c r="W439" s="3"/>
      <c r="X439" s="2"/>
      <c r="Y439" s="3"/>
      <c r="Z439" s="1"/>
      <c r="AA439" s="1"/>
    </row>
    <row r="440" spans="1:27" x14ac:dyDescent="0.25">
      <c r="A440" s="5" t="s">
        <v>1031</v>
      </c>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1:27" x14ac:dyDescent="0.25">
      <c r="A441" s="1" t="b">
        <v>0</v>
      </c>
      <c r="B441" s="1" t="s">
        <v>1032</v>
      </c>
      <c r="C441" s="2">
        <v>1</v>
      </c>
      <c r="D441" s="1" t="s">
        <v>65</v>
      </c>
      <c r="E441" s="2">
        <v>225</v>
      </c>
      <c r="F441" s="1" t="s">
        <v>29</v>
      </c>
      <c r="G441" s="1" t="s">
        <v>1033</v>
      </c>
      <c r="H441" s="1" t="s">
        <v>1033</v>
      </c>
      <c r="I441" s="2" t="s">
        <v>29</v>
      </c>
      <c r="J441" s="3">
        <v>2500</v>
      </c>
      <c r="K441" s="3">
        <v>6</v>
      </c>
      <c r="L441" s="3">
        <v>15000</v>
      </c>
      <c r="M441" s="1" t="s">
        <v>751</v>
      </c>
      <c r="N441" s="1" t="s">
        <v>40</v>
      </c>
      <c r="O441" s="3">
        <v>0</v>
      </c>
      <c r="P441" s="4" t="s">
        <v>1034</v>
      </c>
      <c r="Q441" s="1" t="b">
        <v>0</v>
      </c>
      <c r="R441" s="2">
        <v>6</v>
      </c>
      <c r="S441" s="3">
        <v>15000</v>
      </c>
      <c r="T441" s="2" t="s">
        <v>29</v>
      </c>
      <c r="U441" s="3">
        <v>0</v>
      </c>
      <c r="V441" s="2" t="s">
        <v>29</v>
      </c>
      <c r="W441" s="3">
        <v>0</v>
      </c>
      <c r="X441" s="2" t="s">
        <v>29</v>
      </c>
      <c r="Y441" s="3">
        <v>0</v>
      </c>
      <c r="Z441" s="1" t="s">
        <v>29</v>
      </c>
      <c r="AA441" s="1" t="b">
        <v>0</v>
      </c>
    </row>
    <row r="442" spans="1:27" x14ac:dyDescent="0.25">
      <c r="A442" s="1"/>
      <c r="B442" s="1"/>
      <c r="C442" s="2"/>
      <c r="D442" s="1"/>
      <c r="E442" s="2"/>
      <c r="F442" s="1"/>
      <c r="G442" s="1"/>
      <c r="H442" s="1"/>
      <c r="I442" s="2"/>
      <c r="J442" s="3"/>
      <c r="K442" s="3"/>
      <c r="L442" s="6">
        <f>SUBTOTAL(9,L441)</f>
        <v>15000</v>
      </c>
      <c r="M442" s="1"/>
      <c r="N442" s="1"/>
      <c r="O442" s="3"/>
      <c r="P442" s="4"/>
      <c r="Q442" s="1"/>
      <c r="R442" s="2"/>
      <c r="S442" s="3"/>
      <c r="T442" s="2"/>
      <c r="U442" s="3"/>
      <c r="V442" s="2"/>
      <c r="W442" s="3"/>
      <c r="X442" s="2"/>
      <c r="Y442" s="3"/>
      <c r="Z442" s="1"/>
      <c r="AA442" s="1"/>
    </row>
    <row r="443" spans="1:27" x14ac:dyDescent="0.25">
      <c r="A443" s="5" t="s">
        <v>1035</v>
      </c>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1:27" x14ac:dyDescent="0.25">
      <c r="A444" s="1" t="b">
        <v>0</v>
      </c>
      <c r="B444" s="1" t="s">
        <v>1036</v>
      </c>
      <c r="C444" s="2">
        <v>1</v>
      </c>
      <c r="D444" s="1" t="s">
        <v>65</v>
      </c>
      <c r="E444" s="2">
        <v>228</v>
      </c>
      <c r="F444" s="1" t="s">
        <v>29</v>
      </c>
      <c r="G444" s="1" t="s">
        <v>1037</v>
      </c>
      <c r="H444" s="1" t="s">
        <v>1037</v>
      </c>
      <c r="I444" s="2" t="s">
        <v>29</v>
      </c>
      <c r="J444" s="3">
        <v>11000</v>
      </c>
      <c r="K444" s="3">
        <v>6</v>
      </c>
      <c r="L444" s="3">
        <v>66000</v>
      </c>
      <c r="M444" s="1" t="s">
        <v>751</v>
      </c>
      <c r="N444" s="1" t="s">
        <v>40</v>
      </c>
      <c r="O444" s="3">
        <v>0</v>
      </c>
      <c r="P444" s="4" t="s">
        <v>1038</v>
      </c>
      <c r="Q444" s="1" t="b">
        <v>0</v>
      </c>
      <c r="R444" s="2">
        <v>6</v>
      </c>
      <c r="S444" s="3">
        <v>66000</v>
      </c>
      <c r="T444" s="2" t="s">
        <v>29</v>
      </c>
      <c r="U444" s="3">
        <v>0</v>
      </c>
      <c r="V444" s="2" t="s">
        <v>29</v>
      </c>
      <c r="W444" s="3">
        <v>0</v>
      </c>
      <c r="X444" s="2" t="s">
        <v>29</v>
      </c>
      <c r="Y444" s="3">
        <v>0</v>
      </c>
      <c r="Z444" s="1" t="s">
        <v>29</v>
      </c>
      <c r="AA444" s="1" t="b">
        <v>0</v>
      </c>
    </row>
    <row r="445" spans="1:27" x14ac:dyDescent="0.25">
      <c r="A445" s="1"/>
      <c r="B445" s="1"/>
      <c r="C445" s="2"/>
      <c r="D445" s="1"/>
      <c r="E445" s="2"/>
      <c r="F445" s="1"/>
      <c r="G445" s="1"/>
      <c r="H445" s="1"/>
      <c r="I445" s="2"/>
      <c r="J445" s="3"/>
      <c r="K445" s="3"/>
      <c r="L445" s="6">
        <f>SUBTOTAL(9,L444)</f>
        <v>66000</v>
      </c>
      <c r="M445" s="1"/>
      <c r="N445" s="1"/>
      <c r="O445" s="3"/>
      <c r="P445" s="4"/>
      <c r="Q445" s="1"/>
      <c r="R445" s="2"/>
      <c r="S445" s="3"/>
      <c r="T445" s="2"/>
      <c r="U445" s="3"/>
      <c r="V445" s="2"/>
      <c r="W445" s="3"/>
      <c r="X445" s="2"/>
      <c r="Y445" s="3"/>
      <c r="Z445" s="1"/>
      <c r="AA445" s="1"/>
    </row>
    <row r="446" spans="1:27" x14ac:dyDescent="0.25">
      <c r="A446" s="5" t="s">
        <v>1039</v>
      </c>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1:27" x14ac:dyDescent="0.25">
      <c r="A447" s="1" t="b">
        <v>0</v>
      </c>
      <c r="B447" s="1" t="s">
        <v>1040</v>
      </c>
      <c r="C447" s="2">
        <v>1</v>
      </c>
      <c r="D447" s="1" t="s">
        <v>65</v>
      </c>
      <c r="E447" s="2">
        <v>226</v>
      </c>
      <c r="F447" s="1" t="s">
        <v>29</v>
      </c>
      <c r="G447" s="1" t="s">
        <v>1041</v>
      </c>
      <c r="H447" s="1" t="s">
        <v>1041</v>
      </c>
      <c r="I447" s="2" t="s">
        <v>29</v>
      </c>
      <c r="J447" s="3">
        <v>3000</v>
      </c>
      <c r="K447" s="3">
        <v>6</v>
      </c>
      <c r="L447" s="3">
        <v>18000</v>
      </c>
      <c r="M447" s="1" t="s">
        <v>751</v>
      </c>
      <c r="N447" s="1" t="s">
        <v>40</v>
      </c>
      <c r="O447" s="3">
        <v>0</v>
      </c>
      <c r="P447" s="4" t="s">
        <v>1042</v>
      </c>
      <c r="Q447" s="1" t="b">
        <v>0</v>
      </c>
      <c r="R447" s="2">
        <v>6</v>
      </c>
      <c r="S447" s="3">
        <v>18000</v>
      </c>
      <c r="T447" s="2" t="s">
        <v>29</v>
      </c>
      <c r="U447" s="3">
        <v>0</v>
      </c>
      <c r="V447" s="2" t="s">
        <v>29</v>
      </c>
      <c r="W447" s="3">
        <v>0</v>
      </c>
      <c r="X447" s="2" t="s">
        <v>29</v>
      </c>
      <c r="Y447" s="3">
        <v>0</v>
      </c>
      <c r="Z447" s="1" t="s">
        <v>29</v>
      </c>
      <c r="AA447" s="1" t="b">
        <v>0</v>
      </c>
    </row>
    <row r="448" spans="1:27" x14ac:dyDescent="0.25">
      <c r="A448" s="1"/>
      <c r="B448" s="1"/>
      <c r="C448" s="2"/>
      <c r="D448" s="1"/>
      <c r="E448" s="2"/>
      <c r="F448" s="1"/>
      <c r="G448" s="1"/>
      <c r="H448" s="1"/>
      <c r="I448" s="2"/>
      <c r="J448" s="3"/>
      <c r="K448" s="3"/>
      <c r="L448" s="6">
        <f>SUBTOTAL(9,L447)</f>
        <v>18000</v>
      </c>
      <c r="M448" s="1"/>
      <c r="N448" s="1"/>
      <c r="O448" s="3"/>
      <c r="P448" s="4"/>
      <c r="Q448" s="1"/>
      <c r="R448" s="2"/>
      <c r="S448" s="3"/>
      <c r="T448" s="2"/>
      <c r="U448" s="3"/>
      <c r="V448" s="2"/>
      <c r="W448" s="3"/>
      <c r="X448" s="2"/>
      <c r="Y448" s="3"/>
      <c r="Z448" s="1"/>
      <c r="AA448" s="1"/>
    </row>
    <row r="449" spans="1:27" x14ac:dyDescent="0.25">
      <c r="A449" s="5" t="s">
        <v>1043</v>
      </c>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1:27" x14ac:dyDescent="0.25">
      <c r="A450" s="1" t="b">
        <v>0</v>
      </c>
      <c r="B450" s="1" t="s">
        <v>1044</v>
      </c>
      <c r="C450" s="2">
        <v>1</v>
      </c>
      <c r="D450" s="1" t="s">
        <v>776</v>
      </c>
      <c r="E450" s="2">
        <v>5</v>
      </c>
      <c r="F450" s="1" t="s">
        <v>29</v>
      </c>
      <c r="G450" s="1" t="s">
        <v>1045</v>
      </c>
      <c r="H450" s="1" t="s">
        <v>1045</v>
      </c>
      <c r="I450" s="2" t="s">
        <v>29</v>
      </c>
      <c r="J450" s="3">
        <v>4000</v>
      </c>
      <c r="K450" s="3">
        <v>30</v>
      </c>
      <c r="L450" s="3">
        <v>120000</v>
      </c>
      <c r="M450" s="1" t="s">
        <v>751</v>
      </c>
      <c r="N450" s="1" t="s">
        <v>40</v>
      </c>
      <c r="O450" s="3">
        <v>0</v>
      </c>
      <c r="P450" s="4" t="s">
        <v>1046</v>
      </c>
      <c r="Q450" s="1" t="b">
        <v>0</v>
      </c>
      <c r="R450" s="2">
        <v>30</v>
      </c>
      <c r="S450" s="3">
        <v>120000</v>
      </c>
      <c r="T450" s="2" t="s">
        <v>29</v>
      </c>
      <c r="U450" s="3">
        <v>0</v>
      </c>
      <c r="V450" s="2" t="s">
        <v>29</v>
      </c>
      <c r="W450" s="3">
        <v>0</v>
      </c>
      <c r="X450" s="2" t="s">
        <v>29</v>
      </c>
      <c r="Y450" s="3">
        <v>0</v>
      </c>
      <c r="Z450" s="1" t="s">
        <v>29</v>
      </c>
      <c r="AA450" s="1" t="b">
        <v>0</v>
      </c>
    </row>
    <row r="451" spans="1:27" x14ac:dyDescent="0.25">
      <c r="A451" s="1" t="b">
        <v>0</v>
      </c>
      <c r="B451" s="1" t="s">
        <v>1047</v>
      </c>
      <c r="C451" s="2">
        <v>1</v>
      </c>
      <c r="D451" s="1" t="s">
        <v>776</v>
      </c>
      <c r="E451" s="2">
        <v>6</v>
      </c>
      <c r="F451" s="1" t="s">
        <v>29</v>
      </c>
      <c r="G451" s="1" t="s">
        <v>1048</v>
      </c>
      <c r="H451" s="1" t="s">
        <v>1048</v>
      </c>
      <c r="I451" s="2" t="s">
        <v>29</v>
      </c>
      <c r="J451" s="3">
        <v>900</v>
      </c>
      <c r="K451" s="3">
        <v>50</v>
      </c>
      <c r="L451" s="3">
        <v>45000</v>
      </c>
      <c r="M451" s="1" t="s">
        <v>751</v>
      </c>
      <c r="N451" s="1" t="s">
        <v>40</v>
      </c>
      <c r="O451" s="3">
        <v>0</v>
      </c>
      <c r="P451" s="4" t="s">
        <v>1046</v>
      </c>
      <c r="Q451" s="1" t="b">
        <v>0</v>
      </c>
      <c r="R451" s="2">
        <v>50</v>
      </c>
      <c r="S451" s="3">
        <v>45000</v>
      </c>
      <c r="T451" s="2" t="s">
        <v>29</v>
      </c>
      <c r="U451" s="3">
        <v>0</v>
      </c>
      <c r="V451" s="2" t="s">
        <v>29</v>
      </c>
      <c r="W451" s="3">
        <v>0</v>
      </c>
      <c r="X451" s="2" t="s">
        <v>29</v>
      </c>
      <c r="Y451" s="3">
        <v>0</v>
      </c>
      <c r="Z451" s="1" t="s">
        <v>29</v>
      </c>
      <c r="AA451" s="1" t="b">
        <v>0</v>
      </c>
    </row>
    <row r="452" spans="1:27" x14ac:dyDescent="0.25">
      <c r="A452" s="1" t="b">
        <v>0</v>
      </c>
      <c r="B452" s="1" t="s">
        <v>1049</v>
      </c>
      <c r="C452" s="2">
        <v>1</v>
      </c>
      <c r="D452" s="1" t="s">
        <v>776</v>
      </c>
      <c r="E452" s="2">
        <v>302</v>
      </c>
      <c r="F452" s="1" t="s">
        <v>29</v>
      </c>
      <c r="G452" s="1" t="s">
        <v>1050</v>
      </c>
      <c r="H452" s="1" t="s">
        <v>1050</v>
      </c>
      <c r="I452" s="2" t="s">
        <v>29</v>
      </c>
      <c r="J452" s="3">
        <v>5000</v>
      </c>
      <c r="K452" s="3">
        <v>5</v>
      </c>
      <c r="L452" s="3">
        <v>25000</v>
      </c>
      <c r="M452" s="1" t="s">
        <v>1051</v>
      </c>
      <c r="N452" s="1" t="s">
        <v>40</v>
      </c>
      <c r="O452" s="3">
        <v>0</v>
      </c>
      <c r="P452" s="4" t="s">
        <v>1046</v>
      </c>
      <c r="Q452" s="1" t="b">
        <v>0</v>
      </c>
      <c r="R452" s="2">
        <v>5</v>
      </c>
      <c r="S452" s="3">
        <v>25000</v>
      </c>
      <c r="T452" s="2" t="s">
        <v>29</v>
      </c>
      <c r="U452" s="3">
        <v>0</v>
      </c>
      <c r="V452" s="2" t="s">
        <v>29</v>
      </c>
      <c r="W452" s="3">
        <v>0</v>
      </c>
      <c r="X452" s="2" t="s">
        <v>29</v>
      </c>
      <c r="Y452" s="3">
        <v>0</v>
      </c>
      <c r="Z452" s="1" t="s">
        <v>29</v>
      </c>
      <c r="AA452" s="1" t="b">
        <v>0</v>
      </c>
    </row>
    <row r="453" spans="1:27" x14ac:dyDescent="0.25">
      <c r="A453" s="1" t="b">
        <v>0</v>
      </c>
      <c r="B453" s="1" t="s">
        <v>1052</v>
      </c>
      <c r="C453" s="2">
        <v>1</v>
      </c>
      <c r="D453" s="1" t="s">
        <v>776</v>
      </c>
      <c r="E453" s="2">
        <v>303</v>
      </c>
      <c r="F453" s="1" t="s">
        <v>29</v>
      </c>
      <c r="G453" s="1" t="s">
        <v>1053</v>
      </c>
      <c r="H453" s="1" t="s">
        <v>1053</v>
      </c>
      <c r="I453" s="2" t="s">
        <v>29</v>
      </c>
      <c r="J453" s="3">
        <v>1200</v>
      </c>
      <c r="K453" s="3">
        <v>10</v>
      </c>
      <c r="L453" s="3">
        <v>12000</v>
      </c>
      <c r="M453" s="1" t="s">
        <v>751</v>
      </c>
      <c r="N453" s="1" t="s">
        <v>40</v>
      </c>
      <c r="O453" s="3">
        <v>0</v>
      </c>
      <c r="P453" s="4" t="s">
        <v>1046</v>
      </c>
      <c r="Q453" s="1" t="b">
        <v>0</v>
      </c>
      <c r="R453" s="2">
        <v>10</v>
      </c>
      <c r="S453" s="3">
        <v>12000</v>
      </c>
      <c r="T453" s="2" t="s">
        <v>29</v>
      </c>
      <c r="U453" s="3">
        <v>0</v>
      </c>
      <c r="V453" s="2" t="s">
        <v>29</v>
      </c>
      <c r="W453" s="3">
        <v>0</v>
      </c>
      <c r="X453" s="2" t="s">
        <v>29</v>
      </c>
      <c r="Y453" s="3">
        <v>0</v>
      </c>
      <c r="Z453" s="1" t="s">
        <v>29</v>
      </c>
      <c r="AA453" s="1" t="b">
        <v>0</v>
      </c>
    </row>
    <row r="454" spans="1:27" x14ac:dyDescent="0.25">
      <c r="A454" s="1"/>
      <c r="B454" s="1"/>
      <c r="C454" s="2"/>
      <c r="D454" s="1"/>
      <c r="E454" s="2"/>
      <c r="F454" s="1"/>
      <c r="G454" s="1"/>
      <c r="H454" s="1"/>
      <c r="I454" s="2"/>
      <c r="J454" s="3"/>
      <c r="K454" s="3"/>
      <c r="L454" s="6">
        <f>SUBTOTAL(9,L450:L453)</f>
        <v>202000</v>
      </c>
      <c r="M454" s="1"/>
      <c r="N454" s="1"/>
      <c r="O454" s="3"/>
      <c r="P454" s="4"/>
      <c r="Q454" s="1"/>
      <c r="R454" s="2"/>
      <c r="S454" s="3"/>
      <c r="T454" s="2"/>
      <c r="U454" s="3"/>
      <c r="V454" s="2"/>
      <c r="W454" s="3"/>
      <c r="X454" s="2"/>
      <c r="Y454" s="3"/>
      <c r="Z454" s="1"/>
      <c r="AA454" s="1"/>
    </row>
    <row r="455" spans="1:27" x14ac:dyDescent="0.25">
      <c r="A455" s="5" t="s">
        <v>1054</v>
      </c>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1:27" x14ac:dyDescent="0.25">
      <c r="A456" s="1" t="b">
        <v>0</v>
      </c>
      <c r="B456" s="1" t="s">
        <v>1055</v>
      </c>
      <c r="C456" s="2">
        <v>4</v>
      </c>
      <c r="D456" s="1" t="s">
        <v>848</v>
      </c>
      <c r="E456" s="2">
        <v>231</v>
      </c>
      <c r="F456" s="1" t="s">
        <v>29</v>
      </c>
      <c r="G456" s="1" t="s">
        <v>1056</v>
      </c>
      <c r="H456" s="1" t="s">
        <v>1056</v>
      </c>
      <c r="I456" s="2" t="s">
        <v>29</v>
      </c>
      <c r="J456" s="3">
        <v>9000</v>
      </c>
      <c r="K456" s="3">
        <v>20</v>
      </c>
      <c r="L456" s="3">
        <v>180000</v>
      </c>
      <c r="M456" s="1" t="s">
        <v>751</v>
      </c>
      <c r="N456" s="1" t="s">
        <v>40</v>
      </c>
      <c r="O456" s="3">
        <v>0</v>
      </c>
      <c r="P456" s="4" t="s">
        <v>1057</v>
      </c>
      <c r="Q456" s="1" t="b">
        <v>0</v>
      </c>
      <c r="R456" s="2">
        <v>20</v>
      </c>
      <c r="S456" s="3">
        <v>180000</v>
      </c>
      <c r="T456" s="2" t="s">
        <v>29</v>
      </c>
      <c r="U456" s="3">
        <v>0</v>
      </c>
      <c r="V456" s="2" t="s">
        <v>29</v>
      </c>
      <c r="W456" s="3">
        <v>0</v>
      </c>
      <c r="X456" s="2" t="s">
        <v>29</v>
      </c>
      <c r="Y456" s="3">
        <v>0</v>
      </c>
      <c r="Z456" s="1" t="s">
        <v>29</v>
      </c>
      <c r="AA456" s="1" t="b">
        <v>0</v>
      </c>
    </row>
    <row r="457" spans="1:27" x14ac:dyDescent="0.25">
      <c r="A457" s="1"/>
      <c r="B457" s="1"/>
      <c r="C457" s="2"/>
      <c r="D457" s="1"/>
      <c r="E457" s="2"/>
      <c r="F457" s="1"/>
      <c r="G457" s="1"/>
      <c r="H457" s="1"/>
      <c r="I457" s="2"/>
      <c r="J457" s="3"/>
      <c r="K457" s="3"/>
      <c r="L457" s="6">
        <f>SUBTOTAL(9,L456)</f>
        <v>180000</v>
      </c>
      <c r="M457" s="1"/>
      <c r="N457" s="1"/>
      <c r="O457" s="3"/>
      <c r="P457" s="4"/>
      <c r="Q457" s="1"/>
      <c r="R457" s="2"/>
      <c r="S457" s="3"/>
      <c r="T457" s="2"/>
      <c r="U457" s="3"/>
      <c r="V457" s="2"/>
      <c r="W457" s="3"/>
      <c r="X457" s="2"/>
      <c r="Y457" s="3"/>
      <c r="Z457" s="1"/>
      <c r="AA457" s="1"/>
    </row>
    <row r="458" spans="1:27" x14ac:dyDescent="0.25">
      <c r="A458" s="5" t="s">
        <v>1058</v>
      </c>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1:27" x14ac:dyDescent="0.25">
      <c r="A459" s="1" t="b">
        <v>0</v>
      </c>
      <c r="B459" s="1" t="s">
        <v>1059</v>
      </c>
      <c r="C459" s="2">
        <v>2</v>
      </c>
      <c r="D459" s="1" t="s">
        <v>748</v>
      </c>
      <c r="E459" s="2">
        <v>404</v>
      </c>
      <c r="F459" s="1" t="s">
        <v>29</v>
      </c>
      <c r="G459" s="1" t="s">
        <v>1060</v>
      </c>
      <c r="H459" s="1" t="s">
        <v>29</v>
      </c>
      <c r="I459" s="2" t="s">
        <v>29</v>
      </c>
      <c r="J459" s="3">
        <v>80000</v>
      </c>
      <c r="K459" s="3">
        <v>1</v>
      </c>
      <c r="L459" s="3">
        <v>80000</v>
      </c>
      <c r="M459" s="1" t="s">
        <v>751</v>
      </c>
      <c r="N459" s="1" t="s">
        <v>40</v>
      </c>
      <c r="O459" s="3">
        <v>0</v>
      </c>
      <c r="P459" s="4" t="s">
        <v>1061</v>
      </c>
      <c r="Q459" s="1" t="b">
        <v>0</v>
      </c>
      <c r="R459" s="2">
        <v>1</v>
      </c>
      <c r="S459" s="3">
        <v>80000</v>
      </c>
      <c r="T459" s="2" t="s">
        <v>29</v>
      </c>
      <c r="U459" s="3">
        <v>0</v>
      </c>
      <c r="V459" s="2" t="s">
        <v>29</v>
      </c>
      <c r="W459" s="3">
        <v>0</v>
      </c>
      <c r="X459" s="2" t="s">
        <v>29</v>
      </c>
      <c r="Y459" s="3">
        <v>0</v>
      </c>
      <c r="Z459" s="1" t="s">
        <v>29</v>
      </c>
      <c r="AA459" s="1" t="b">
        <v>0</v>
      </c>
    </row>
    <row r="460" spans="1:27" x14ac:dyDescent="0.25">
      <c r="A460" s="1"/>
      <c r="B460" s="1"/>
      <c r="C460" s="2"/>
      <c r="D460" s="1"/>
      <c r="E460" s="2"/>
      <c r="F460" s="1"/>
      <c r="G460" s="1"/>
      <c r="H460" s="1"/>
      <c r="I460" s="2"/>
      <c r="J460" s="3"/>
      <c r="K460" s="3"/>
      <c r="L460" s="6">
        <f>SUBTOTAL(9,L459)</f>
        <v>80000</v>
      </c>
      <c r="M460" s="1"/>
      <c r="N460" s="1"/>
      <c r="O460" s="3"/>
      <c r="P460" s="4"/>
      <c r="Q460" s="1"/>
      <c r="R460" s="2"/>
      <c r="S460" s="3"/>
      <c r="T460" s="2"/>
      <c r="U460" s="3"/>
      <c r="V460" s="2"/>
      <c r="W460" s="3"/>
      <c r="X460" s="2"/>
      <c r="Y460" s="3"/>
      <c r="Z460" s="1"/>
      <c r="AA460" s="1"/>
    </row>
    <row r="461" spans="1:27" x14ac:dyDescent="0.25">
      <c r="A461" s="1"/>
      <c r="B461" s="1"/>
      <c r="C461" s="2"/>
      <c r="D461" s="1"/>
      <c r="E461" s="2"/>
      <c r="F461" s="1"/>
      <c r="G461" s="1"/>
      <c r="H461" s="1"/>
      <c r="I461" s="2"/>
      <c r="J461" s="3"/>
      <c r="K461" s="3"/>
      <c r="L461" s="6">
        <f>SUBTOTAL(9,L432,L435,L438,L441,L444,L447,L450:L453,L456,L459)</f>
        <v>633000</v>
      </c>
      <c r="M461" s="1"/>
      <c r="N461" s="1"/>
      <c r="O461" s="3"/>
      <c r="P461" s="4"/>
      <c r="Q461" s="1"/>
      <c r="R461" s="2"/>
      <c r="S461" s="3"/>
      <c r="T461" s="2"/>
      <c r="U461" s="3"/>
      <c r="V461" s="2"/>
      <c r="W461" s="3"/>
      <c r="X461" s="2"/>
      <c r="Y461" s="3"/>
      <c r="Z461" s="1"/>
      <c r="AA461" s="1"/>
    </row>
    <row r="462" spans="1:27" x14ac:dyDescent="0.25">
      <c r="A462" s="5" t="s">
        <v>1062</v>
      </c>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1:27" x14ac:dyDescent="0.25">
      <c r="A463" s="5" t="s">
        <v>1063</v>
      </c>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1:27" x14ac:dyDescent="0.25">
      <c r="A464" s="1" t="b">
        <v>0</v>
      </c>
      <c r="B464" s="1" t="s">
        <v>1064</v>
      </c>
      <c r="C464" s="2">
        <v>3</v>
      </c>
      <c r="D464" s="1" t="s">
        <v>673</v>
      </c>
      <c r="E464" s="2">
        <v>178</v>
      </c>
      <c r="F464" s="1" t="s">
        <v>29</v>
      </c>
      <c r="G464" s="1" t="s">
        <v>1065</v>
      </c>
      <c r="H464" s="1" t="s">
        <v>1065</v>
      </c>
      <c r="I464" s="2" t="s">
        <v>29</v>
      </c>
      <c r="J464" s="3">
        <v>1500</v>
      </c>
      <c r="K464" s="3">
        <v>4</v>
      </c>
      <c r="L464" s="3">
        <v>6000</v>
      </c>
      <c r="M464" s="1" t="s">
        <v>751</v>
      </c>
      <c r="N464" s="1" t="s">
        <v>40</v>
      </c>
      <c r="O464" s="3">
        <v>0</v>
      </c>
      <c r="P464" s="4" t="s">
        <v>1066</v>
      </c>
      <c r="Q464" s="1" t="b">
        <v>0</v>
      </c>
      <c r="R464" s="2">
        <v>4</v>
      </c>
      <c r="S464" s="3">
        <v>6000</v>
      </c>
      <c r="T464" s="2" t="s">
        <v>29</v>
      </c>
      <c r="U464" s="3">
        <v>0</v>
      </c>
      <c r="V464" s="2" t="s">
        <v>29</v>
      </c>
      <c r="W464" s="3">
        <v>0</v>
      </c>
      <c r="X464" s="2" t="s">
        <v>29</v>
      </c>
      <c r="Y464" s="3">
        <v>0</v>
      </c>
      <c r="Z464" s="1" t="s">
        <v>29</v>
      </c>
      <c r="AA464" s="1" t="b">
        <v>0</v>
      </c>
    </row>
    <row r="465" spans="1:27" x14ac:dyDescent="0.25">
      <c r="A465" s="1"/>
      <c r="B465" s="1"/>
      <c r="C465" s="2"/>
      <c r="D465" s="1"/>
      <c r="E465" s="2"/>
      <c r="F465" s="1"/>
      <c r="G465" s="1"/>
      <c r="H465" s="1"/>
      <c r="I465" s="2"/>
      <c r="J465" s="3"/>
      <c r="K465" s="3"/>
      <c r="L465" s="6">
        <f>SUBTOTAL(9,L464)</f>
        <v>6000</v>
      </c>
      <c r="M465" s="1"/>
      <c r="N465" s="1"/>
      <c r="O465" s="3"/>
      <c r="P465" s="4"/>
      <c r="Q465" s="1"/>
      <c r="R465" s="2"/>
      <c r="S465" s="3"/>
      <c r="T465" s="2"/>
      <c r="U465" s="3"/>
      <c r="V465" s="2"/>
      <c r="W465" s="3"/>
      <c r="X465" s="2"/>
      <c r="Y465" s="3"/>
      <c r="Z465" s="1"/>
      <c r="AA465" s="1"/>
    </row>
    <row r="466" spans="1:27" x14ac:dyDescent="0.25">
      <c r="A466" s="5" t="s">
        <v>1067</v>
      </c>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1:27" x14ac:dyDescent="0.25">
      <c r="A467" s="1" t="b">
        <v>0</v>
      </c>
      <c r="B467" s="1" t="s">
        <v>1068</v>
      </c>
      <c r="C467" s="2">
        <v>1</v>
      </c>
      <c r="D467" s="1" t="s">
        <v>27</v>
      </c>
      <c r="E467" s="2">
        <v>295</v>
      </c>
      <c r="F467" s="1" t="s">
        <v>29</v>
      </c>
      <c r="G467" s="1" t="s">
        <v>1069</v>
      </c>
      <c r="H467" s="1" t="s">
        <v>1069</v>
      </c>
      <c r="I467" s="2" t="s">
        <v>29</v>
      </c>
      <c r="J467" s="3">
        <v>105</v>
      </c>
      <c r="K467" s="3">
        <v>400</v>
      </c>
      <c r="L467" s="3">
        <v>42000</v>
      </c>
      <c r="M467" s="1" t="s">
        <v>751</v>
      </c>
      <c r="N467" s="1" t="s">
        <v>40</v>
      </c>
      <c r="O467" s="3">
        <v>0</v>
      </c>
      <c r="P467" s="4" t="s">
        <v>1070</v>
      </c>
      <c r="Q467" s="1" t="b">
        <v>0</v>
      </c>
      <c r="R467" s="2">
        <v>400</v>
      </c>
      <c r="S467" s="3">
        <v>42000</v>
      </c>
      <c r="T467" s="2" t="s">
        <v>29</v>
      </c>
      <c r="U467" s="3">
        <v>0</v>
      </c>
      <c r="V467" s="2" t="s">
        <v>29</v>
      </c>
      <c r="W467" s="3">
        <v>0</v>
      </c>
      <c r="X467" s="2" t="s">
        <v>29</v>
      </c>
      <c r="Y467" s="3">
        <v>0</v>
      </c>
      <c r="Z467" s="1" t="s">
        <v>29</v>
      </c>
      <c r="AA467" s="1" t="b">
        <v>0</v>
      </c>
    </row>
    <row r="468" spans="1:27" x14ac:dyDescent="0.25">
      <c r="A468" s="1"/>
      <c r="B468" s="1"/>
      <c r="C468" s="2"/>
      <c r="D468" s="1"/>
      <c r="E468" s="2"/>
      <c r="F468" s="1"/>
      <c r="G468" s="1"/>
      <c r="H468" s="1"/>
      <c r="I468" s="2"/>
      <c r="J468" s="3"/>
      <c r="K468" s="3"/>
      <c r="L468" s="6">
        <f>SUBTOTAL(9,L467)</f>
        <v>42000</v>
      </c>
      <c r="M468" s="1"/>
      <c r="N468" s="1"/>
      <c r="O468" s="3"/>
      <c r="P468" s="4"/>
      <c r="Q468" s="1"/>
      <c r="R468" s="2"/>
      <c r="S468" s="3"/>
      <c r="T468" s="2"/>
      <c r="U468" s="3"/>
      <c r="V468" s="2"/>
      <c r="W468" s="3"/>
      <c r="X468" s="2"/>
      <c r="Y468" s="3"/>
      <c r="Z468" s="1"/>
      <c r="AA468" s="1"/>
    </row>
    <row r="469" spans="1:27" x14ac:dyDescent="0.25">
      <c r="A469" s="5" t="s">
        <v>1071</v>
      </c>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1:27" x14ac:dyDescent="0.25">
      <c r="A470" s="1" t="b">
        <v>0</v>
      </c>
      <c r="B470" s="1" t="s">
        <v>1072</v>
      </c>
      <c r="C470" s="2">
        <v>1</v>
      </c>
      <c r="D470" s="1" t="s">
        <v>27</v>
      </c>
      <c r="E470" s="2">
        <v>299</v>
      </c>
      <c r="F470" s="1" t="s">
        <v>29</v>
      </c>
      <c r="G470" s="1" t="s">
        <v>1073</v>
      </c>
      <c r="H470" s="1" t="s">
        <v>1073</v>
      </c>
      <c r="I470" s="2" t="s">
        <v>29</v>
      </c>
      <c r="J470" s="3">
        <v>300</v>
      </c>
      <c r="K470" s="3">
        <v>24</v>
      </c>
      <c r="L470" s="3">
        <v>7200</v>
      </c>
      <c r="M470" s="1" t="s">
        <v>751</v>
      </c>
      <c r="N470" s="1" t="s">
        <v>40</v>
      </c>
      <c r="O470" s="3">
        <v>0</v>
      </c>
      <c r="P470" s="4" t="s">
        <v>1074</v>
      </c>
      <c r="Q470" s="1" t="b">
        <v>0</v>
      </c>
      <c r="R470" s="2">
        <v>24</v>
      </c>
      <c r="S470" s="3">
        <v>7200</v>
      </c>
      <c r="T470" s="2" t="s">
        <v>29</v>
      </c>
      <c r="U470" s="3">
        <v>0</v>
      </c>
      <c r="V470" s="2" t="s">
        <v>29</v>
      </c>
      <c r="W470" s="3">
        <v>0</v>
      </c>
      <c r="X470" s="2" t="s">
        <v>29</v>
      </c>
      <c r="Y470" s="3">
        <v>0</v>
      </c>
      <c r="Z470" s="1" t="s">
        <v>29</v>
      </c>
      <c r="AA470" s="1" t="b">
        <v>0</v>
      </c>
    </row>
    <row r="471" spans="1:27" x14ac:dyDescent="0.25">
      <c r="A471" s="1"/>
      <c r="B471" s="1"/>
      <c r="C471" s="2"/>
      <c r="D471" s="1"/>
      <c r="E471" s="2"/>
      <c r="F471" s="1"/>
      <c r="G471" s="1"/>
      <c r="H471" s="1"/>
      <c r="I471" s="2"/>
      <c r="J471" s="3"/>
      <c r="K471" s="3"/>
      <c r="L471" s="6">
        <f>SUBTOTAL(9,L470)</f>
        <v>7200</v>
      </c>
      <c r="M471" s="1"/>
      <c r="N471" s="1"/>
      <c r="O471" s="3"/>
      <c r="P471" s="4"/>
      <c r="Q471" s="1"/>
      <c r="R471" s="2"/>
      <c r="S471" s="3"/>
      <c r="T471" s="2"/>
      <c r="U471" s="3"/>
      <c r="V471" s="2"/>
      <c r="W471" s="3"/>
      <c r="X471" s="2"/>
      <c r="Y471" s="3"/>
      <c r="Z471" s="1"/>
      <c r="AA471" s="1"/>
    </row>
    <row r="472" spans="1:27" x14ac:dyDescent="0.25">
      <c r="A472" s="5" t="s">
        <v>1075</v>
      </c>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1:27" x14ac:dyDescent="0.25">
      <c r="A473" s="1" t="b">
        <v>0</v>
      </c>
      <c r="B473" s="1" t="s">
        <v>1076</v>
      </c>
      <c r="C473" s="2">
        <v>1</v>
      </c>
      <c r="D473" s="1" t="s">
        <v>27</v>
      </c>
      <c r="E473" s="2">
        <v>301</v>
      </c>
      <c r="F473" s="1" t="s">
        <v>29</v>
      </c>
      <c r="G473" s="1" t="s">
        <v>1077</v>
      </c>
      <c r="H473" s="1" t="s">
        <v>1077</v>
      </c>
      <c r="I473" s="2" t="s">
        <v>29</v>
      </c>
      <c r="J473" s="3">
        <v>300</v>
      </c>
      <c r="K473" s="3">
        <v>12</v>
      </c>
      <c r="L473" s="3">
        <v>3600</v>
      </c>
      <c r="M473" s="1" t="s">
        <v>1078</v>
      </c>
      <c r="N473" s="1" t="s">
        <v>40</v>
      </c>
      <c r="O473" s="3">
        <v>0</v>
      </c>
      <c r="P473" s="4" t="s">
        <v>1079</v>
      </c>
      <c r="Q473" s="1" t="b">
        <v>0</v>
      </c>
      <c r="R473" s="2">
        <v>12</v>
      </c>
      <c r="S473" s="3">
        <v>3600</v>
      </c>
      <c r="T473" s="2" t="s">
        <v>29</v>
      </c>
      <c r="U473" s="3">
        <v>0</v>
      </c>
      <c r="V473" s="2" t="s">
        <v>29</v>
      </c>
      <c r="W473" s="3">
        <v>0</v>
      </c>
      <c r="X473" s="2" t="s">
        <v>29</v>
      </c>
      <c r="Y473" s="3">
        <v>0</v>
      </c>
      <c r="Z473" s="1" t="s">
        <v>29</v>
      </c>
      <c r="AA473" s="1" t="b">
        <v>0</v>
      </c>
    </row>
    <row r="474" spans="1:27" x14ac:dyDescent="0.25">
      <c r="A474" s="1"/>
      <c r="B474" s="1"/>
      <c r="C474" s="2"/>
      <c r="D474" s="1"/>
      <c r="E474" s="2"/>
      <c r="F474" s="1"/>
      <c r="G474" s="1"/>
      <c r="H474" s="1"/>
      <c r="I474" s="2"/>
      <c r="J474" s="3"/>
      <c r="K474" s="3"/>
      <c r="L474" s="6">
        <f>SUBTOTAL(9,L473)</f>
        <v>3600</v>
      </c>
      <c r="M474" s="1"/>
      <c r="N474" s="1"/>
      <c r="O474" s="3"/>
      <c r="P474" s="4"/>
      <c r="Q474" s="1"/>
      <c r="R474" s="2"/>
      <c r="S474" s="3"/>
      <c r="T474" s="2"/>
      <c r="U474" s="3"/>
      <c r="V474" s="2"/>
      <c r="W474" s="3"/>
      <c r="X474" s="2"/>
      <c r="Y474" s="3"/>
      <c r="Z474" s="1"/>
      <c r="AA474" s="1"/>
    </row>
    <row r="475" spans="1:27" x14ac:dyDescent="0.25">
      <c r="A475" s="1"/>
      <c r="B475" s="1"/>
      <c r="C475" s="2"/>
      <c r="D475" s="1"/>
      <c r="E475" s="2"/>
      <c r="F475" s="1"/>
      <c r="G475" s="1"/>
      <c r="H475" s="1"/>
      <c r="I475" s="2"/>
      <c r="J475" s="3"/>
      <c r="K475" s="3"/>
      <c r="L475" s="6">
        <f>SUBTOTAL(9,L464,L467,L470,L473)</f>
        <v>58800</v>
      </c>
      <c r="M475" s="1"/>
      <c r="N475" s="1"/>
      <c r="O475" s="3"/>
      <c r="P475" s="4"/>
      <c r="Q475" s="1"/>
      <c r="R475" s="2"/>
      <c r="S475" s="3"/>
      <c r="T475" s="2"/>
      <c r="U475" s="3"/>
      <c r="V475" s="2"/>
      <c r="W475" s="3"/>
      <c r="X475" s="2"/>
      <c r="Y475" s="3"/>
      <c r="Z475" s="1"/>
      <c r="AA475" s="1"/>
    </row>
    <row r="476" spans="1:27" x14ac:dyDescent="0.25">
      <c r="A476" s="5" t="s">
        <v>1080</v>
      </c>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1:27" x14ac:dyDescent="0.25">
      <c r="A477" s="5" t="s">
        <v>1081</v>
      </c>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1:27" x14ac:dyDescent="0.25">
      <c r="A478" s="1" t="b">
        <v>0</v>
      </c>
      <c r="B478" s="1" t="s">
        <v>1082</v>
      </c>
      <c r="C478" s="2">
        <v>1</v>
      </c>
      <c r="D478" s="1" t="s">
        <v>776</v>
      </c>
      <c r="E478" s="2">
        <v>27</v>
      </c>
      <c r="F478" s="1" t="s">
        <v>29</v>
      </c>
      <c r="G478" s="1" t="s">
        <v>1083</v>
      </c>
      <c r="H478" s="1" t="s">
        <v>1084</v>
      </c>
      <c r="I478" s="2" t="s">
        <v>29</v>
      </c>
      <c r="J478" s="3">
        <v>120</v>
      </c>
      <c r="K478" s="3">
        <v>50</v>
      </c>
      <c r="L478" s="3">
        <v>6000</v>
      </c>
      <c r="M478" s="1" t="s">
        <v>751</v>
      </c>
      <c r="N478" s="1" t="s">
        <v>40</v>
      </c>
      <c r="O478" s="3">
        <v>0</v>
      </c>
      <c r="P478" s="4" t="s">
        <v>1085</v>
      </c>
      <c r="Q478" s="1" t="b">
        <v>0</v>
      </c>
      <c r="R478" s="2">
        <v>50</v>
      </c>
      <c r="S478" s="3">
        <v>6000</v>
      </c>
      <c r="T478" s="2" t="s">
        <v>29</v>
      </c>
      <c r="U478" s="3">
        <v>0</v>
      </c>
      <c r="V478" s="2" t="s">
        <v>29</v>
      </c>
      <c r="W478" s="3">
        <v>0</v>
      </c>
      <c r="X478" s="2" t="s">
        <v>29</v>
      </c>
      <c r="Y478" s="3">
        <v>0</v>
      </c>
      <c r="Z478" s="1" t="s">
        <v>29</v>
      </c>
      <c r="AA478" s="1" t="b">
        <v>0</v>
      </c>
    </row>
    <row r="479" spans="1:27" x14ac:dyDescent="0.25">
      <c r="A479" s="1" t="b">
        <v>0</v>
      </c>
      <c r="B479" s="1" t="s">
        <v>1086</v>
      </c>
      <c r="C479" s="2">
        <v>1</v>
      </c>
      <c r="D479" s="1" t="s">
        <v>776</v>
      </c>
      <c r="E479" s="2">
        <v>28</v>
      </c>
      <c r="F479" s="1" t="s">
        <v>29</v>
      </c>
      <c r="G479" s="1" t="s">
        <v>1087</v>
      </c>
      <c r="H479" s="1" t="s">
        <v>1088</v>
      </c>
      <c r="I479" s="2" t="s">
        <v>29</v>
      </c>
      <c r="J479" s="3">
        <v>4600</v>
      </c>
      <c r="K479" s="3">
        <v>16</v>
      </c>
      <c r="L479" s="3">
        <v>73600</v>
      </c>
      <c r="M479" s="1" t="s">
        <v>751</v>
      </c>
      <c r="N479" s="1" t="s">
        <v>40</v>
      </c>
      <c r="O479" s="3">
        <v>0</v>
      </c>
      <c r="P479" s="4" t="s">
        <v>1085</v>
      </c>
      <c r="Q479" s="1" t="b">
        <v>0</v>
      </c>
      <c r="R479" s="2">
        <v>16</v>
      </c>
      <c r="S479" s="3">
        <v>73600</v>
      </c>
      <c r="T479" s="2" t="s">
        <v>29</v>
      </c>
      <c r="U479" s="3">
        <v>0</v>
      </c>
      <c r="V479" s="2" t="s">
        <v>29</v>
      </c>
      <c r="W479" s="3">
        <v>0</v>
      </c>
      <c r="X479" s="2" t="s">
        <v>29</v>
      </c>
      <c r="Y479" s="3">
        <v>0</v>
      </c>
      <c r="Z479" s="1" t="s">
        <v>29</v>
      </c>
      <c r="AA479" s="1" t="b">
        <v>0</v>
      </c>
    </row>
    <row r="480" spans="1:27" x14ac:dyDescent="0.25">
      <c r="A480" s="1" t="b">
        <v>0</v>
      </c>
      <c r="B480" s="1" t="s">
        <v>1089</v>
      </c>
      <c r="C480" s="2">
        <v>1</v>
      </c>
      <c r="D480" s="1" t="s">
        <v>65</v>
      </c>
      <c r="E480" s="2">
        <v>29</v>
      </c>
      <c r="F480" s="1" t="s">
        <v>29</v>
      </c>
      <c r="G480" s="1" t="s">
        <v>1090</v>
      </c>
      <c r="H480" s="1" t="s">
        <v>1091</v>
      </c>
      <c r="I480" s="2" t="s">
        <v>29</v>
      </c>
      <c r="J480" s="3">
        <v>600</v>
      </c>
      <c r="K480" s="3">
        <v>30</v>
      </c>
      <c r="L480" s="3">
        <v>18000</v>
      </c>
      <c r="M480" s="1" t="s">
        <v>751</v>
      </c>
      <c r="N480" s="1" t="s">
        <v>40</v>
      </c>
      <c r="O480" s="3">
        <v>0</v>
      </c>
      <c r="P480" s="4" t="s">
        <v>1085</v>
      </c>
      <c r="Q480" s="1" t="b">
        <v>0</v>
      </c>
      <c r="R480" s="2">
        <v>30</v>
      </c>
      <c r="S480" s="3">
        <v>18000</v>
      </c>
      <c r="T480" s="2" t="s">
        <v>29</v>
      </c>
      <c r="U480" s="3">
        <v>0</v>
      </c>
      <c r="V480" s="2" t="s">
        <v>29</v>
      </c>
      <c r="W480" s="3">
        <v>0</v>
      </c>
      <c r="X480" s="2" t="s">
        <v>29</v>
      </c>
      <c r="Y480" s="3">
        <v>0</v>
      </c>
      <c r="Z480" s="1" t="s">
        <v>29</v>
      </c>
      <c r="AA480" s="1" t="b">
        <v>0</v>
      </c>
    </row>
    <row r="481" spans="1:27" x14ac:dyDescent="0.25">
      <c r="A481" s="1"/>
      <c r="B481" s="1"/>
      <c r="C481" s="2"/>
      <c r="D481" s="1"/>
      <c r="E481" s="2"/>
      <c r="F481" s="1"/>
      <c r="G481" s="1"/>
      <c r="H481" s="1"/>
      <c r="I481" s="2"/>
      <c r="J481" s="3"/>
      <c r="K481" s="3"/>
      <c r="L481" s="6">
        <f>SUBTOTAL(9,L478:L480)</f>
        <v>97600</v>
      </c>
      <c r="M481" s="1"/>
      <c r="N481" s="1"/>
      <c r="O481" s="3"/>
      <c r="P481" s="4"/>
      <c r="Q481" s="1"/>
      <c r="R481" s="2"/>
      <c r="S481" s="3"/>
      <c r="T481" s="2"/>
      <c r="U481" s="3"/>
      <c r="V481" s="2"/>
      <c r="W481" s="3"/>
      <c r="X481" s="2"/>
      <c r="Y481" s="3"/>
      <c r="Z481" s="1"/>
      <c r="AA481" s="1"/>
    </row>
    <row r="482" spans="1:27" x14ac:dyDescent="0.25">
      <c r="A482" s="1"/>
      <c r="B482" s="1"/>
      <c r="C482" s="2"/>
      <c r="D482" s="1"/>
      <c r="E482" s="2"/>
      <c r="F482" s="1"/>
      <c r="G482" s="1"/>
      <c r="H482" s="1"/>
      <c r="I482" s="2"/>
      <c r="J482" s="3"/>
      <c r="K482" s="3"/>
      <c r="L482" s="6">
        <f>SUBTOTAL(9,L478:L480)</f>
        <v>97600</v>
      </c>
      <c r="M482" s="1"/>
      <c r="N482" s="1"/>
      <c r="O482" s="3"/>
      <c r="P482" s="4"/>
      <c r="Q482" s="1"/>
      <c r="R482" s="2"/>
      <c r="S482" s="3"/>
      <c r="T482" s="2"/>
      <c r="U482" s="3"/>
      <c r="V482" s="2"/>
      <c r="W482" s="3"/>
      <c r="X482" s="2"/>
      <c r="Y482" s="3"/>
      <c r="Z482" s="1"/>
      <c r="AA482" s="1"/>
    </row>
    <row r="483" spans="1:27" x14ac:dyDescent="0.25">
      <c r="A483" s="5" t="s">
        <v>1092</v>
      </c>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1:27" x14ac:dyDescent="0.25">
      <c r="A484" s="5" t="s">
        <v>1093</v>
      </c>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1:27" x14ac:dyDescent="0.25">
      <c r="A485" s="1" t="b">
        <v>0</v>
      </c>
      <c r="B485" s="1" t="s">
        <v>1094</v>
      </c>
      <c r="C485" s="2">
        <v>1</v>
      </c>
      <c r="D485" s="1" t="s">
        <v>65</v>
      </c>
      <c r="E485" s="2">
        <v>142</v>
      </c>
      <c r="F485" s="1" t="s">
        <v>29</v>
      </c>
      <c r="G485" s="1" t="s">
        <v>1095</v>
      </c>
      <c r="H485" s="1" t="s">
        <v>1095</v>
      </c>
      <c r="I485" s="2" t="s">
        <v>29</v>
      </c>
      <c r="J485" s="3">
        <v>3000</v>
      </c>
      <c r="K485" s="3">
        <v>1</v>
      </c>
      <c r="L485" s="3">
        <v>3000</v>
      </c>
      <c r="M485" s="1" t="s">
        <v>751</v>
      </c>
      <c r="N485" s="1" t="s">
        <v>40</v>
      </c>
      <c r="O485" s="3">
        <v>0</v>
      </c>
      <c r="P485" s="4" t="s">
        <v>1096</v>
      </c>
      <c r="Q485" s="1" t="b">
        <v>0</v>
      </c>
      <c r="R485" s="2">
        <v>1</v>
      </c>
      <c r="S485" s="3">
        <v>3000</v>
      </c>
      <c r="T485" s="2" t="s">
        <v>29</v>
      </c>
      <c r="U485" s="3">
        <v>0</v>
      </c>
      <c r="V485" s="2" t="s">
        <v>29</v>
      </c>
      <c r="W485" s="3">
        <v>0</v>
      </c>
      <c r="X485" s="2" t="s">
        <v>29</v>
      </c>
      <c r="Y485" s="3">
        <v>0</v>
      </c>
      <c r="Z485" s="1" t="s">
        <v>29</v>
      </c>
      <c r="AA485" s="1" t="b">
        <v>0</v>
      </c>
    </row>
    <row r="486" spans="1:27" x14ac:dyDescent="0.25">
      <c r="A486" s="1"/>
      <c r="B486" s="1"/>
      <c r="C486" s="2"/>
      <c r="D486" s="1"/>
      <c r="E486" s="2"/>
      <c r="F486" s="1"/>
      <c r="G486" s="1"/>
      <c r="H486" s="1"/>
      <c r="I486" s="2"/>
      <c r="J486" s="3"/>
      <c r="K486" s="3"/>
      <c r="L486" s="6">
        <f>SUBTOTAL(9,L485)</f>
        <v>3000</v>
      </c>
      <c r="M486" s="1"/>
      <c r="N486" s="1"/>
      <c r="O486" s="3"/>
      <c r="P486" s="4"/>
      <c r="Q486" s="1"/>
      <c r="R486" s="2"/>
      <c r="S486" s="3"/>
      <c r="T486" s="2"/>
      <c r="U486" s="3"/>
      <c r="V486" s="2"/>
      <c r="W486" s="3"/>
      <c r="X486" s="2"/>
      <c r="Y486" s="3"/>
      <c r="Z486" s="1"/>
      <c r="AA486" s="1"/>
    </row>
    <row r="487" spans="1:27" x14ac:dyDescent="0.25">
      <c r="A487" s="5" t="s">
        <v>1097</v>
      </c>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1:27" x14ac:dyDescent="0.25">
      <c r="A488" s="1" t="b">
        <v>0</v>
      </c>
      <c r="B488" s="1" t="s">
        <v>1098</v>
      </c>
      <c r="C488" s="2">
        <v>2</v>
      </c>
      <c r="D488" s="1" t="s">
        <v>752</v>
      </c>
      <c r="E488" s="2">
        <v>40</v>
      </c>
      <c r="F488" s="1" t="s">
        <v>29</v>
      </c>
      <c r="G488" s="1" t="s">
        <v>1099</v>
      </c>
      <c r="H488" s="1" t="s">
        <v>1099</v>
      </c>
      <c r="I488" s="2" t="s">
        <v>29</v>
      </c>
      <c r="J488" s="3">
        <v>1100</v>
      </c>
      <c r="K488" s="3">
        <v>40</v>
      </c>
      <c r="L488" s="3">
        <v>44000</v>
      </c>
      <c r="M488" s="1" t="s">
        <v>751</v>
      </c>
      <c r="N488" s="1" t="s">
        <v>40</v>
      </c>
      <c r="O488" s="3">
        <v>0</v>
      </c>
      <c r="P488" s="4" t="s">
        <v>1100</v>
      </c>
      <c r="Q488" s="1" t="b">
        <v>0</v>
      </c>
      <c r="R488" s="2">
        <v>40</v>
      </c>
      <c r="S488" s="3">
        <v>44000</v>
      </c>
      <c r="T488" s="2" t="s">
        <v>29</v>
      </c>
      <c r="U488" s="3">
        <v>0</v>
      </c>
      <c r="V488" s="2" t="s">
        <v>29</v>
      </c>
      <c r="W488" s="3">
        <v>0</v>
      </c>
      <c r="X488" s="2" t="s">
        <v>29</v>
      </c>
      <c r="Y488" s="3">
        <v>0</v>
      </c>
      <c r="Z488" s="1" t="s">
        <v>29</v>
      </c>
      <c r="AA488" s="1" t="b">
        <v>0</v>
      </c>
    </row>
    <row r="489" spans="1:27" x14ac:dyDescent="0.25">
      <c r="A489" s="1" t="b">
        <v>0</v>
      </c>
      <c r="B489" s="1" t="s">
        <v>1101</v>
      </c>
      <c r="C489" s="2">
        <v>2</v>
      </c>
      <c r="D489" s="1" t="s">
        <v>752</v>
      </c>
      <c r="E489" s="2">
        <v>41</v>
      </c>
      <c r="F489" s="1" t="s">
        <v>29</v>
      </c>
      <c r="G489" s="1" t="s">
        <v>1102</v>
      </c>
      <c r="H489" s="1" t="s">
        <v>1102</v>
      </c>
      <c r="I489" s="2" t="s">
        <v>29</v>
      </c>
      <c r="J489" s="3">
        <v>350</v>
      </c>
      <c r="K489" s="3">
        <v>20</v>
      </c>
      <c r="L489" s="3">
        <v>7000</v>
      </c>
      <c r="M489" s="1" t="s">
        <v>751</v>
      </c>
      <c r="N489" s="1" t="s">
        <v>40</v>
      </c>
      <c r="O489" s="3">
        <v>0</v>
      </c>
      <c r="P489" s="4" t="s">
        <v>1100</v>
      </c>
      <c r="Q489" s="1" t="b">
        <v>0</v>
      </c>
      <c r="R489" s="2">
        <v>20</v>
      </c>
      <c r="S489" s="3">
        <v>7000</v>
      </c>
      <c r="T489" s="2" t="s">
        <v>29</v>
      </c>
      <c r="U489" s="3">
        <v>0</v>
      </c>
      <c r="V489" s="2" t="s">
        <v>29</v>
      </c>
      <c r="W489" s="3">
        <v>0</v>
      </c>
      <c r="X489" s="2" t="s">
        <v>29</v>
      </c>
      <c r="Y489" s="3">
        <v>0</v>
      </c>
      <c r="Z489" s="1" t="s">
        <v>29</v>
      </c>
      <c r="AA489" s="1" t="b">
        <v>0</v>
      </c>
    </row>
    <row r="490" spans="1:27" x14ac:dyDescent="0.25">
      <c r="A490" s="1" t="b">
        <v>0</v>
      </c>
      <c r="B490" s="1" t="s">
        <v>1103</v>
      </c>
      <c r="C490" s="2">
        <v>2</v>
      </c>
      <c r="D490" s="1" t="s">
        <v>752</v>
      </c>
      <c r="E490" s="2">
        <v>42</v>
      </c>
      <c r="F490" s="1" t="s">
        <v>29</v>
      </c>
      <c r="G490" s="1" t="s">
        <v>1104</v>
      </c>
      <c r="H490" s="1" t="s">
        <v>1104</v>
      </c>
      <c r="I490" s="2" t="s">
        <v>29</v>
      </c>
      <c r="J490" s="3">
        <v>150</v>
      </c>
      <c r="K490" s="3">
        <v>50</v>
      </c>
      <c r="L490" s="3">
        <v>7500</v>
      </c>
      <c r="M490" s="1" t="s">
        <v>751</v>
      </c>
      <c r="N490" s="1" t="s">
        <v>40</v>
      </c>
      <c r="O490" s="3">
        <v>0</v>
      </c>
      <c r="P490" s="4" t="s">
        <v>1100</v>
      </c>
      <c r="Q490" s="1" t="b">
        <v>0</v>
      </c>
      <c r="R490" s="2">
        <v>50</v>
      </c>
      <c r="S490" s="3">
        <v>7500</v>
      </c>
      <c r="T490" s="2" t="s">
        <v>29</v>
      </c>
      <c r="U490" s="3">
        <v>0</v>
      </c>
      <c r="V490" s="2" t="s">
        <v>29</v>
      </c>
      <c r="W490" s="3">
        <v>0</v>
      </c>
      <c r="X490" s="2" t="s">
        <v>29</v>
      </c>
      <c r="Y490" s="3">
        <v>0</v>
      </c>
      <c r="Z490" s="1" t="s">
        <v>29</v>
      </c>
      <c r="AA490" s="1" t="b">
        <v>0</v>
      </c>
    </row>
    <row r="491" spans="1:27" x14ac:dyDescent="0.25">
      <c r="A491" s="1" t="b">
        <v>0</v>
      </c>
      <c r="B491" s="1" t="s">
        <v>1105</v>
      </c>
      <c r="C491" s="2">
        <v>2</v>
      </c>
      <c r="D491" s="1" t="s">
        <v>752</v>
      </c>
      <c r="E491" s="2">
        <v>43</v>
      </c>
      <c r="F491" s="1" t="s">
        <v>29</v>
      </c>
      <c r="G491" s="1" t="s">
        <v>1106</v>
      </c>
      <c r="H491" s="1" t="s">
        <v>1106</v>
      </c>
      <c r="I491" s="2" t="s">
        <v>29</v>
      </c>
      <c r="J491" s="3">
        <v>155</v>
      </c>
      <c r="K491" s="3">
        <v>80</v>
      </c>
      <c r="L491" s="3">
        <v>12400</v>
      </c>
      <c r="M491" s="1" t="s">
        <v>751</v>
      </c>
      <c r="N491" s="1" t="s">
        <v>40</v>
      </c>
      <c r="O491" s="3">
        <v>0</v>
      </c>
      <c r="P491" s="4" t="s">
        <v>1100</v>
      </c>
      <c r="Q491" s="1" t="b">
        <v>0</v>
      </c>
      <c r="R491" s="2">
        <v>80</v>
      </c>
      <c r="S491" s="3">
        <v>12400</v>
      </c>
      <c r="T491" s="2" t="s">
        <v>29</v>
      </c>
      <c r="U491" s="3">
        <v>0</v>
      </c>
      <c r="V491" s="2" t="s">
        <v>29</v>
      </c>
      <c r="W491" s="3">
        <v>0</v>
      </c>
      <c r="X491" s="2" t="s">
        <v>29</v>
      </c>
      <c r="Y491" s="3">
        <v>0</v>
      </c>
      <c r="Z491" s="1" t="s">
        <v>29</v>
      </c>
      <c r="AA491" s="1" t="b">
        <v>0</v>
      </c>
    </row>
    <row r="492" spans="1:27" x14ac:dyDescent="0.25">
      <c r="A492" s="1" t="b">
        <v>0</v>
      </c>
      <c r="B492" s="1" t="s">
        <v>1107</v>
      </c>
      <c r="C492" s="2">
        <v>2</v>
      </c>
      <c r="D492" s="1" t="s">
        <v>752</v>
      </c>
      <c r="E492" s="2">
        <v>44</v>
      </c>
      <c r="F492" s="1" t="s">
        <v>29</v>
      </c>
      <c r="G492" s="1" t="s">
        <v>1108</v>
      </c>
      <c r="H492" s="1" t="s">
        <v>1108</v>
      </c>
      <c r="I492" s="2" t="s">
        <v>29</v>
      </c>
      <c r="J492" s="3">
        <v>120</v>
      </c>
      <c r="K492" s="3">
        <v>20</v>
      </c>
      <c r="L492" s="3">
        <v>2400</v>
      </c>
      <c r="M492" s="1" t="s">
        <v>751</v>
      </c>
      <c r="N492" s="1" t="s">
        <v>40</v>
      </c>
      <c r="O492" s="3">
        <v>0</v>
      </c>
      <c r="P492" s="4" t="s">
        <v>1100</v>
      </c>
      <c r="Q492" s="1" t="b">
        <v>0</v>
      </c>
      <c r="R492" s="2">
        <v>20</v>
      </c>
      <c r="S492" s="3">
        <v>2400</v>
      </c>
      <c r="T492" s="2" t="s">
        <v>29</v>
      </c>
      <c r="U492" s="3">
        <v>0</v>
      </c>
      <c r="V492" s="2" t="s">
        <v>29</v>
      </c>
      <c r="W492" s="3">
        <v>0</v>
      </c>
      <c r="X492" s="2" t="s">
        <v>29</v>
      </c>
      <c r="Y492" s="3">
        <v>0</v>
      </c>
      <c r="Z492" s="1" t="s">
        <v>29</v>
      </c>
      <c r="AA492" s="1" t="b">
        <v>0</v>
      </c>
    </row>
    <row r="493" spans="1:27" x14ac:dyDescent="0.25">
      <c r="A493" s="1" t="b">
        <v>0</v>
      </c>
      <c r="B493" s="1" t="s">
        <v>1109</v>
      </c>
      <c r="C493" s="2">
        <v>2</v>
      </c>
      <c r="D493" s="1" t="s">
        <v>752</v>
      </c>
      <c r="E493" s="2">
        <v>45</v>
      </c>
      <c r="F493" s="1" t="s">
        <v>29</v>
      </c>
      <c r="G493" s="1" t="s">
        <v>1110</v>
      </c>
      <c r="H493" s="1" t="s">
        <v>1110</v>
      </c>
      <c r="I493" s="2" t="s">
        <v>29</v>
      </c>
      <c r="J493" s="3">
        <v>135</v>
      </c>
      <c r="K493" s="3">
        <v>150</v>
      </c>
      <c r="L493" s="3">
        <v>20250</v>
      </c>
      <c r="M493" s="1" t="s">
        <v>751</v>
      </c>
      <c r="N493" s="1" t="s">
        <v>40</v>
      </c>
      <c r="O493" s="3">
        <v>0</v>
      </c>
      <c r="P493" s="4" t="s">
        <v>1100</v>
      </c>
      <c r="Q493" s="1" t="b">
        <v>0</v>
      </c>
      <c r="R493" s="2">
        <v>150</v>
      </c>
      <c r="S493" s="3">
        <v>20250</v>
      </c>
      <c r="T493" s="2" t="s">
        <v>29</v>
      </c>
      <c r="U493" s="3">
        <v>0</v>
      </c>
      <c r="V493" s="2" t="s">
        <v>29</v>
      </c>
      <c r="W493" s="3">
        <v>0</v>
      </c>
      <c r="X493" s="2" t="s">
        <v>29</v>
      </c>
      <c r="Y493" s="3">
        <v>0</v>
      </c>
      <c r="Z493" s="1" t="s">
        <v>29</v>
      </c>
      <c r="AA493" s="1" t="b">
        <v>0</v>
      </c>
    </row>
    <row r="494" spans="1:27" x14ac:dyDescent="0.25">
      <c r="A494" s="1" t="b">
        <v>0</v>
      </c>
      <c r="B494" s="1" t="s">
        <v>1111</v>
      </c>
      <c r="C494" s="2">
        <v>2</v>
      </c>
      <c r="D494" s="1" t="s">
        <v>752</v>
      </c>
      <c r="E494" s="2">
        <v>46</v>
      </c>
      <c r="F494" s="1" t="s">
        <v>29</v>
      </c>
      <c r="G494" s="1" t="s">
        <v>1112</v>
      </c>
      <c r="H494" s="1" t="s">
        <v>1112</v>
      </c>
      <c r="I494" s="2" t="s">
        <v>29</v>
      </c>
      <c r="J494" s="3">
        <v>150</v>
      </c>
      <c r="K494" s="3">
        <v>20</v>
      </c>
      <c r="L494" s="3">
        <v>3000</v>
      </c>
      <c r="M494" s="1" t="s">
        <v>751</v>
      </c>
      <c r="N494" s="1" t="s">
        <v>40</v>
      </c>
      <c r="O494" s="3">
        <v>0</v>
      </c>
      <c r="P494" s="4" t="s">
        <v>1100</v>
      </c>
      <c r="Q494" s="1" t="b">
        <v>0</v>
      </c>
      <c r="R494" s="2">
        <v>20</v>
      </c>
      <c r="S494" s="3">
        <v>3000</v>
      </c>
      <c r="T494" s="2" t="s">
        <v>29</v>
      </c>
      <c r="U494" s="3">
        <v>0</v>
      </c>
      <c r="V494" s="2" t="s">
        <v>29</v>
      </c>
      <c r="W494" s="3">
        <v>0</v>
      </c>
      <c r="X494" s="2" t="s">
        <v>29</v>
      </c>
      <c r="Y494" s="3">
        <v>0</v>
      </c>
      <c r="Z494" s="1" t="s">
        <v>29</v>
      </c>
      <c r="AA494" s="1" t="b">
        <v>0</v>
      </c>
    </row>
    <row r="495" spans="1:27" x14ac:dyDescent="0.25">
      <c r="A495" s="1" t="b">
        <v>0</v>
      </c>
      <c r="B495" s="1" t="s">
        <v>1113</v>
      </c>
      <c r="C495" s="2">
        <v>2</v>
      </c>
      <c r="D495" s="1" t="s">
        <v>752</v>
      </c>
      <c r="E495" s="2">
        <v>48</v>
      </c>
      <c r="F495" s="1" t="s">
        <v>29</v>
      </c>
      <c r="G495" s="1" t="s">
        <v>1114</v>
      </c>
      <c r="H495" s="1" t="s">
        <v>1114</v>
      </c>
      <c r="I495" s="2" t="s">
        <v>29</v>
      </c>
      <c r="J495" s="3">
        <v>50</v>
      </c>
      <c r="K495" s="3">
        <v>60</v>
      </c>
      <c r="L495" s="3">
        <v>3000</v>
      </c>
      <c r="M495" s="1" t="s">
        <v>751</v>
      </c>
      <c r="N495" s="1" t="s">
        <v>40</v>
      </c>
      <c r="O495" s="3">
        <v>0</v>
      </c>
      <c r="P495" s="4" t="s">
        <v>1100</v>
      </c>
      <c r="Q495" s="1" t="b">
        <v>0</v>
      </c>
      <c r="R495" s="2">
        <v>60</v>
      </c>
      <c r="S495" s="3">
        <v>3000</v>
      </c>
      <c r="T495" s="2" t="s">
        <v>29</v>
      </c>
      <c r="U495" s="3">
        <v>0</v>
      </c>
      <c r="V495" s="2" t="s">
        <v>29</v>
      </c>
      <c r="W495" s="3">
        <v>0</v>
      </c>
      <c r="X495" s="2" t="s">
        <v>29</v>
      </c>
      <c r="Y495" s="3">
        <v>0</v>
      </c>
      <c r="Z495" s="1" t="s">
        <v>29</v>
      </c>
      <c r="AA495" s="1" t="b">
        <v>0</v>
      </c>
    </row>
    <row r="496" spans="1:27" x14ac:dyDescent="0.25">
      <c r="A496" s="1" t="b">
        <v>0</v>
      </c>
      <c r="B496" s="1" t="s">
        <v>1115</v>
      </c>
      <c r="C496" s="2">
        <v>2</v>
      </c>
      <c r="D496" s="1" t="s">
        <v>752</v>
      </c>
      <c r="E496" s="2">
        <v>49</v>
      </c>
      <c r="F496" s="1" t="s">
        <v>29</v>
      </c>
      <c r="G496" s="1" t="s">
        <v>1116</v>
      </c>
      <c r="H496" s="1" t="s">
        <v>1116</v>
      </c>
      <c r="I496" s="2" t="s">
        <v>29</v>
      </c>
      <c r="J496" s="3">
        <v>110</v>
      </c>
      <c r="K496" s="3">
        <v>60</v>
      </c>
      <c r="L496" s="3">
        <v>6600</v>
      </c>
      <c r="M496" s="1" t="s">
        <v>751</v>
      </c>
      <c r="N496" s="1" t="s">
        <v>40</v>
      </c>
      <c r="O496" s="3">
        <v>0</v>
      </c>
      <c r="P496" s="4" t="s">
        <v>1100</v>
      </c>
      <c r="Q496" s="1" t="b">
        <v>0</v>
      </c>
      <c r="R496" s="2">
        <v>60</v>
      </c>
      <c r="S496" s="3">
        <v>6600</v>
      </c>
      <c r="T496" s="2" t="s">
        <v>29</v>
      </c>
      <c r="U496" s="3">
        <v>0</v>
      </c>
      <c r="V496" s="2" t="s">
        <v>29</v>
      </c>
      <c r="W496" s="3">
        <v>0</v>
      </c>
      <c r="X496" s="2" t="s">
        <v>29</v>
      </c>
      <c r="Y496" s="3">
        <v>0</v>
      </c>
      <c r="Z496" s="1" t="s">
        <v>29</v>
      </c>
      <c r="AA496" s="1" t="b">
        <v>0</v>
      </c>
    </row>
    <row r="497" spans="1:27" x14ac:dyDescent="0.25">
      <c r="A497" s="1" t="b">
        <v>0</v>
      </c>
      <c r="B497" s="1" t="s">
        <v>1117</v>
      </c>
      <c r="C497" s="2">
        <v>2</v>
      </c>
      <c r="D497" s="1" t="s">
        <v>752</v>
      </c>
      <c r="E497" s="2">
        <v>50</v>
      </c>
      <c r="F497" s="1" t="s">
        <v>29</v>
      </c>
      <c r="G497" s="1" t="s">
        <v>1118</v>
      </c>
      <c r="H497" s="1" t="s">
        <v>1118</v>
      </c>
      <c r="I497" s="2" t="s">
        <v>29</v>
      </c>
      <c r="J497" s="3">
        <v>120</v>
      </c>
      <c r="K497" s="3">
        <v>60</v>
      </c>
      <c r="L497" s="3">
        <v>7200</v>
      </c>
      <c r="M497" s="1" t="s">
        <v>751</v>
      </c>
      <c r="N497" s="1" t="s">
        <v>40</v>
      </c>
      <c r="O497" s="3">
        <v>0</v>
      </c>
      <c r="P497" s="4" t="s">
        <v>1100</v>
      </c>
      <c r="Q497" s="1" t="b">
        <v>0</v>
      </c>
      <c r="R497" s="2">
        <v>60</v>
      </c>
      <c r="S497" s="3">
        <v>7200</v>
      </c>
      <c r="T497" s="2" t="s">
        <v>29</v>
      </c>
      <c r="U497" s="3">
        <v>0</v>
      </c>
      <c r="V497" s="2" t="s">
        <v>29</v>
      </c>
      <c r="W497" s="3">
        <v>0</v>
      </c>
      <c r="X497" s="2" t="s">
        <v>29</v>
      </c>
      <c r="Y497" s="3">
        <v>0</v>
      </c>
      <c r="Z497" s="1" t="s">
        <v>29</v>
      </c>
      <c r="AA497" s="1" t="b">
        <v>0</v>
      </c>
    </row>
    <row r="498" spans="1:27" x14ac:dyDescent="0.25">
      <c r="A498" s="1" t="b">
        <v>0</v>
      </c>
      <c r="B498" s="1" t="s">
        <v>1119</v>
      </c>
      <c r="C498" s="2">
        <v>2</v>
      </c>
      <c r="D498" s="1" t="s">
        <v>752</v>
      </c>
      <c r="E498" s="2">
        <v>51</v>
      </c>
      <c r="F498" s="1" t="s">
        <v>29</v>
      </c>
      <c r="G498" s="1" t="s">
        <v>1120</v>
      </c>
      <c r="H498" s="1" t="s">
        <v>1120</v>
      </c>
      <c r="I498" s="2" t="s">
        <v>29</v>
      </c>
      <c r="J498" s="3">
        <v>250</v>
      </c>
      <c r="K498" s="3">
        <v>20</v>
      </c>
      <c r="L498" s="3">
        <v>5000</v>
      </c>
      <c r="M498" s="1" t="s">
        <v>751</v>
      </c>
      <c r="N498" s="1" t="s">
        <v>40</v>
      </c>
      <c r="O498" s="3">
        <v>0</v>
      </c>
      <c r="P498" s="4" t="s">
        <v>1100</v>
      </c>
      <c r="Q498" s="1" t="b">
        <v>0</v>
      </c>
      <c r="R498" s="2">
        <v>20</v>
      </c>
      <c r="S498" s="3">
        <v>5000</v>
      </c>
      <c r="T498" s="2" t="s">
        <v>29</v>
      </c>
      <c r="U498" s="3">
        <v>0</v>
      </c>
      <c r="V498" s="2" t="s">
        <v>29</v>
      </c>
      <c r="W498" s="3">
        <v>0</v>
      </c>
      <c r="X498" s="2" t="s">
        <v>29</v>
      </c>
      <c r="Y498" s="3">
        <v>0</v>
      </c>
      <c r="Z498" s="1" t="s">
        <v>29</v>
      </c>
      <c r="AA498" s="1" t="b">
        <v>0</v>
      </c>
    </row>
    <row r="499" spans="1:27" x14ac:dyDescent="0.25">
      <c r="A499" s="1" t="b">
        <v>0</v>
      </c>
      <c r="B499" s="1" t="s">
        <v>1121</v>
      </c>
      <c r="C499" s="2">
        <v>2</v>
      </c>
      <c r="D499" s="1" t="s">
        <v>752</v>
      </c>
      <c r="E499" s="2">
        <v>52</v>
      </c>
      <c r="F499" s="1" t="s">
        <v>29</v>
      </c>
      <c r="G499" s="1" t="s">
        <v>1122</v>
      </c>
      <c r="H499" s="1" t="s">
        <v>1122</v>
      </c>
      <c r="I499" s="2" t="s">
        <v>29</v>
      </c>
      <c r="J499" s="3">
        <v>50</v>
      </c>
      <c r="K499" s="3">
        <v>12</v>
      </c>
      <c r="L499" s="3">
        <v>600</v>
      </c>
      <c r="M499" s="1" t="s">
        <v>751</v>
      </c>
      <c r="N499" s="1" t="s">
        <v>40</v>
      </c>
      <c r="O499" s="3">
        <v>0</v>
      </c>
      <c r="P499" s="4" t="s">
        <v>1100</v>
      </c>
      <c r="Q499" s="1" t="b">
        <v>0</v>
      </c>
      <c r="R499" s="2">
        <v>12</v>
      </c>
      <c r="S499" s="3">
        <v>600</v>
      </c>
      <c r="T499" s="2" t="s">
        <v>29</v>
      </c>
      <c r="U499" s="3">
        <v>0</v>
      </c>
      <c r="V499" s="2" t="s">
        <v>29</v>
      </c>
      <c r="W499" s="3">
        <v>0</v>
      </c>
      <c r="X499" s="2" t="s">
        <v>29</v>
      </c>
      <c r="Y499" s="3">
        <v>0</v>
      </c>
      <c r="Z499" s="1" t="s">
        <v>29</v>
      </c>
      <c r="AA499" s="1" t="b">
        <v>0</v>
      </c>
    </row>
    <row r="500" spans="1:27" x14ac:dyDescent="0.25">
      <c r="A500" s="1"/>
      <c r="B500" s="1"/>
      <c r="C500" s="2"/>
      <c r="D500" s="1"/>
      <c r="E500" s="2"/>
      <c r="F500" s="1"/>
      <c r="G500" s="1"/>
      <c r="H500" s="1"/>
      <c r="I500" s="2"/>
      <c r="J500" s="3"/>
      <c r="K500" s="3"/>
      <c r="L500" s="6">
        <f>SUBTOTAL(9,L488:L499)</f>
        <v>118950</v>
      </c>
      <c r="M500" s="1"/>
      <c r="N500" s="1"/>
      <c r="O500" s="3"/>
      <c r="P500" s="4"/>
      <c r="Q500" s="1"/>
      <c r="R500" s="2"/>
      <c r="S500" s="3"/>
      <c r="T500" s="2"/>
      <c r="U500" s="3"/>
      <c r="V500" s="2"/>
      <c r="W500" s="3"/>
      <c r="X500" s="2"/>
      <c r="Y500" s="3"/>
      <c r="Z500" s="1"/>
      <c r="AA500" s="1"/>
    </row>
    <row r="501" spans="1:27" x14ac:dyDescent="0.25">
      <c r="A501" s="5" t="s">
        <v>1123</v>
      </c>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1:27" x14ac:dyDescent="0.25">
      <c r="A502" s="1" t="b">
        <v>0</v>
      </c>
      <c r="B502" s="1" t="s">
        <v>1124</v>
      </c>
      <c r="C502" s="2">
        <v>3</v>
      </c>
      <c r="D502" s="1" t="s">
        <v>673</v>
      </c>
      <c r="E502" s="2">
        <v>133</v>
      </c>
      <c r="F502" s="1" t="s">
        <v>29</v>
      </c>
      <c r="G502" s="1" t="s">
        <v>1125</v>
      </c>
      <c r="H502" s="1" t="s">
        <v>1125</v>
      </c>
      <c r="I502" s="2" t="s">
        <v>29</v>
      </c>
      <c r="J502" s="3">
        <v>5000</v>
      </c>
      <c r="K502" s="3">
        <v>5</v>
      </c>
      <c r="L502" s="3">
        <v>25000</v>
      </c>
      <c r="M502" s="1" t="s">
        <v>751</v>
      </c>
      <c r="N502" s="1" t="s">
        <v>40</v>
      </c>
      <c r="O502" s="3">
        <v>0</v>
      </c>
      <c r="P502" s="4" t="s">
        <v>1126</v>
      </c>
      <c r="Q502" s="1" t="b">
        <v>0</v>
      </c>
      <c r="R502" s="2">
        <v>5</v>
      </c>
      <c r="S502" s="3">
        <v>25000</v>
      </c>
      <c r="T502" s="2" t="s">
        <v>29</v>
      </c>
      <c r="U502" s="3">
        <v>0</v>
      </c>
      <c r="V502" s="2" t="s">
        <v>29</v>
      </c>
      <c r="W502" s="3">
        <v>0</v>
      </c>
      <c r="X502" s="2" t="s">
        <v>29</v>
      </c>
      <c r="Y502" s="3">
        <v>0</v>
      </c>
      <c r="Z502" s="1" t="s">
        <v>29</v>
      </c>
      <c r="AA502" s="1" t="b">
        <v>0</v>
      </c>
    </row>
    <row r="503" spans="1:27" x14ac:dyDescent="0.25">
      <c r="A503" s="1" t="b">
        <v>0</v>
      </c>
      <c r="B503" s="1" t="s">
        <v>1127</v>
      </c>
      <c r="C503" s="2">
        <v>3</v>
      </c>
      <c r="D503" s="1" t="s">
        <v>673</v>
      </c>
      <c r="E503" s="2">
        <v>134</v>
      </c>
      <c r="F503" s="1" t="s">
        <v>29</v>
      </c>
      <c r="G503" s="1" t="s">
        <v>1128</v>
      </c>
      <c r="H503" s="1" t="s">
        <v>1129</v>
      </c>
      <c r="I503" s="2" t="s">
        <v>29</v>
      </c>
      <c r="J503" s="3">
        <v>5000</v>
      </c>
      <c r="K503" s="3">
        <v>3</v>
      </c>
      <c r="L503" s="3">
        <v>15000</v>
      </c>
      <c r="M503" s="1" t="s">
        <v>751</v>
      </c>
      <c r="N503" s="1" t="s">
        <v>40</v>
      </c>
      <c r="O503" s="3">
        <v>0</v>
      </c>
      <c r="P503" s="4" t="s">
        <v>1126</v>
      </c>
      <c r="Q503" s="1" t="b">
        <v>0</v>
      </c>
      <c r="R503" s="2">
        <v>3</v>
      </c>
      <c r="S503" s="3">
        <v>15000</v>
      </c>
      <c r="T503" s="2" t="s">
        <v>29</v>
      </c>
      <c r="U503" s="3">
        <v>0</v>
      </c>
      <c r="V503" s="2" t="s">
        <v>29</v>
      </c>
      <c r="W503" s="3">
        <v>0</v>
      </c>
      <c r="X503" s="2" t="s">
        <v>29</v>
      </c>
      <c r="Y503" s="3">
        <v>0</v>
      </c>
      <c r="Z503" s="1" t="s">
        <v>29</v>
      </c>
      <c r="AA503" s="1" t="b">
        <v>0</v>
      </c>
    </row>
    <row r="504" spans="1:27" x14ac:dyDescent="0.25">
      <c r="A504" s="1" t="b">
        <v>0</v>
      </c>
      <c r="B504" s="1" t="s">
        <v>1130</v>
      </c>
      <c r="C504" s="2">
        <v>3</v>
      </c>
      <c r="D504" s="1" t="s">
        <v>673</v>
      </c>
      <c r="E504" s="2">
        <v>136</v>
      </c>
      <c r="F504" s="1" t="s">
        <v>29</v>
      </c>
      <c r="G504" s="1" t="s">
        <v>1131</v>
      </c>
      <c r="H504" s="1" t="s">
        <v>1131</v>
      </c>
      <c r="I504" s="2" t="s">
        <v>29</v>
      </c>
      <c r="J504" s="3">
        <v>3000</v>
      </c>
      <c r="K504" s="3">
        <v>3</v>
      </c>
      <c r="L504" s="3">
        <v>9000</v>
      </c>
      <c r="M504" s="1" t="s">
        <v>751</v>
      </c>
      <c r="N504" s="1" t="s">
        <v>40</v>
      </c>
      <c r="O504" s="3">
        <v>0</v>
      </c>
      <c r="P504" s="4" t="s">
        <v>1126</v>
      </c>
      <c r="Q504" s="1" t="b">
        <v>0</v>
      </c>
      <c r="R504" s="2">
        <v>3</v>
      </c>
      <c r="S504" s="3">
        <v>9000</v>
      </c>
      <c r="T504" s="2" t="s">
        <v>29</v>
      </c>
      <c r="U504" s="3">
        <v>0</v>
      </c>
      <c r="V504" s="2" t="s">
        <v>29</v>
      </c>
      <c r="W504" s="3">
        <v>0</v>
      </c>
      <c r="X504" s="2" t="s">
        <v>29</v>
      </c>
      <c r="Y504" s="3">
        <v>0</v>
      </c>
      <c r="Z504" s="1" t="s">
        <v>29</v>
      </c>
      <c r="AA504" s="1" t="b">
        <v>0</v>
      </c>
    </row>
    <row r="505" spans="1:27" x14ac:dyDescent="0.25">
      <c r="A505" s="1"/>
      <c r="B505" s="1"/>
      <c r="C505" s="2"/>
      <c r="D505" s="1"/>
      <c r="E505" s="2"/>
      <c r="F505" s="1"/>
      <c r="G505" s="1"/>
      <c r="H505" s="1"/>
      <c r="I505" s="2"/>
      <c r="J505" s="3"/>
      <c r="K505" s="3"/>
      <c r="L505" s="6">
        <f>SUBTOTAL(9,L502:L504)</f>
        <v>49000</v>
      </c>
      <c r="M505" s="1"/>
      <c r="N505" s="1"/>
      <c r="O505" s="3"/>
      <c r="P505" s="4"/>
      <c r="Q505" s="1"/>
      <c r="R505" s="2"/>
      <c r="S505" s="3"/>
      <c r="T505" s="2"/>
      <c r="U505" s="3"/>
      <c r="V505" s="2"/>
      <c r="W505" s="3"/>
      <c r="X505" s="2"/>
      <c r="Y505" s="3"/>
      <c r="Z505" s="1"/>
      <c r="AA505" s="1"/>
    </row>
    <row r="506" spans="1:27" x14ac:dyDescent="0.25">
      <c r="A506" s="5" t="s">
        <v>1132</v>
      </c>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1:27" x14ac:dyDescent="0.25">
      <c r="A507" s="1" t="b">
        <v>0</v>
      </c>
      <c r="B507" s="1" t="s">
        <v>1133</v>
      </c>
      <c r="C507" s="2">
        <v>4</v>
      </c>
      <c r="D507" s="1" t="s">
        <v>848</v>
      </c>
      <c r="E507" s="2">
        <v>135</v>
      </c>
      <c r="F507" s="1" t="s">
        <v>29</v>
      </c>
      <c r="G507" s="1" t="s">
        <v>1134</v>
      </c>
      <c r="H507" s="1" t="s">
        <v>1134</v>
      </c>
      <c r="I507" s="2" t="s">
        <v>29</v>
      </c>
      <c r="J507" s="3">
        <v>25000</v>
      </c>
      <c r="K507" s="3">
        <v>2</v>
      </c>
      <c r="L507" s="3">
        <v>50000</v>
      </c>
      <c r="M507" s="1" t="s">
        <v>751</v>
      </c>
      <c r="N507" s="1" t="s">
        <v>40</v>
      </c>
      <c r="O507" s="3">
        <v>0</v>
      </c>
      <c r="P507" s="4" t="s">
        <v>1135</v>
      </c>
      <c r="Q507" s="1" t="b">
        <v>0</v>
      </c>
      <c r="R507" s="2">
        <v>2</v>
      </c>
      <c r="S507" s="3">
        <v>50000</v>
      </c>
      <c r="T507" s="2" t="s">
        <v>29</v>
      </c>
      <c r="U507" s="3">
        <v>0</v>
      </c>
      <c r="V507" s="2" t="s">
        <v>29</v>
      </c>
      <c r="W507" s="3">
        <v>0</v>
      </c>
      <c r="X507" s="2" t="s">
        <v>29</v>
      </c>
      <c r="Y507" s="3">
        <v>0</v>
      </c>
      <c r="Z507" s="1" t="s">
        <v>29</v>
      </c>
      <c r="AA507" s="1" t="b">
        <v>0</v>
      </c>
    </row>
    <row r="508" spans="1:27" x14ac:dyDescent="0.25">
      <c r="A508" s="1"/>
      <c r="B508" s="1"/>
      <c r="C508" s="2"/>
      <c r="D508" s="1"/>
      <c r="E508" s="2"/>
      <c r="F508" s="1"/>
      <c r="G508" s="1"/>
      <c r="H508" s="1"/>
      <c r="I508" s="2"/>
      <c r="J508" s="3"/>
      <c r="K508" s="3"/>
      <c r="L508" s="6">
        <f>SUBTOTAL(9,L507)</f>
        <v>50000</v>
      </c>
      <c r="M508" s="1"/>
      <c r="N508" s="1"/>
      <c r="O508" s="3"/>
      <c r="P508" s="4"/>
      <c r="Q508" s="1"/>
      <c r="R508" s="2"/>
      <c r="S508" s="3"/>
      <c r="T508" s="2"/>
      <c r="U508" s="3"/>
      <c r="V508" s="2"/>
      <c r="W508" s="3"/>
      <c r="X508" s="2"/>
      <c r="Y508" s="3"/>
      <c r="Z508" s="1"/>
      <c r="AA508" s="1"/>
    </row>
    <row r="509" spans="1:27" x14ac:dyDescent="0.25">
      <c r="A509" s="5" t="s">
        <v>1136</v>
      </c>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1:27" x14ac:dyDescent="0.25">
      <c r="A510" s="1" t="b">
        <v>0</v>
      </c>
      <c r="B510" s="1" t="s">
        <v>1137</v>
      </c>
      <c r="C510" s="2">
        <v>3</v>
      </c>
      <c r="D510" s="1" t="s">
        <v>701</v>
      </c>
      <c r="E510" s="2">
        <v>240</v>
      </c>
      <c r="F510" s="1" t="s">
        <v>29</v>
      </c>
      <c r="G510" s="1" t="s">
        <v>1138</v>
      </c>
      <c r="H510" s="1" t="s">
        <v>1138</v>
      </c>
      <c r="I510" s="2" t="s">
        <v>29</v>
      </c>
      <c r="J510" s="3">
        <v>5000</v>
      </c>
      <c r="K510" s="3">
        <v>4</v>
      </c>
      <c r="L510" s="3">
        <v>20000</v>
      </c>
      <c r="M510" s="1" t="s">
        <v>751</v>
      </c>
      <c r="N510" s="1" t="s">
        <v>40</v>
      </c>
      <c r="O510" s="3">
        <v>0</v>
      </c>
      <c r="P510" s="4" t="s">
        <v>1139</v>
      </c>
      <c r="Q510" s="1" t="b">
        <v>0</v>
      </c>
      <c r="R510" s="2">
        <v>4</v>
      </c>
      <c r="S510" s="3">
        <v>20000</v>
      </c>
      <c r="T510" s="2" t="s">
        <v>29</v>
      </c>
      <c r="U510" s="3">
        <v>0</v>
      </c>
      <c r="V510" s="2" t="s">
        <v>29</v>
      </c>
      <c r="W510" s="3">
        <v>0</v>
      </c>
      <c r="X510" s="2" t="s">
        <v>29</v>
      </c>
      <c r="Y510" s="3">
        <v>0</v>
      </c>
      <c r="Z510" s="1" t="s">
        <v>29</v>
      </c>
      <c r="AA510" s="1" t="b">
        <v>0</v>
      </c>
    </row>
    <row r="511" spans="1:27" x14ac:dyDescent="0.25">
      <c r="A511" s="1" t="b">
        <v>0</v>
      </c>
      <c r="B511" s="1" t="s">
        <v>1140</v>
      </c>
      <c r="C511" s="2">
        <v>3</v>
      </c>
      <c r="D511" s="1" t="s">
        <v>701</v>
      </c>
      <c r="E511" s="2">
        <v>359</v>
      </c>
      <c r="F511" s="1" t="s">
        <v>29</v>
      </c>
      <c r="G511" s="1" t="s">
        <v>1141</v>
      </c>
      <c r="H511" s="1" t="s">
        <v>1141</v>
      </c>
      <c r="I511" s="2" t="s">
        <v>29</v>
      </c>
      <c r="J511" s="3">
        <v>500</v>
      </c>
      <c r="K511" s="3">
        <v>4</v>
      </c>
      <c r="L511" s="3">
        <v>2000</v>
      </c>
      <c r="M511" s="1" t="s">
        <v>751</v>
      </c>
      <c r="N511" s="1" t="s">
        <v>40</v>
      </c>
      <c r="O511" s="3">
        <v>0</v>
      </c>
      <c r="P511" s="4" t="s">
        <v>1139</v>
      </c>
      <c r="Q511" s="1" t="b">
        <v>0</v>
      </c>
      <c r="R511" s="2">
        <v>4</v>
      </c>
      <c r="S511" s="3">
        <v>2000</v>
      </c>
      <c r="T511" s="2" t="s">
        <v>29</v>
      </c>
      <c r="U511" s="3">
        <v>0</v>
      </c>
      <c r="V511" s="2" t="s">
        <v>29</v>
      </c>
      <c r="W511" s="3">
        <v>0</v>
      </c>
      <c r="X511" s="2" t="s">
        <v>29</v>
      </c>
      <c r="Y511" s="3">
        <v>0</v>
      </c>
      <c r="Z511" s="1" t="s">
        <v>29</v>
      </c>
      <c r="AA511" s="1" t="b">
        <v>0</v>
      </c>
    </row>
    <row r="512" spans="1:27" x14ac:dyDescent="0.25">
      <c r="A512" s="1"/>
      <c r="B512" s="1"/>
      <c r="C512" s="2"/>
      <c r="D512" s="1"/>
      <c r="E512" s="2"/>
      <c r="F512" s="1"/>
      <c r="G512" s="1"/>
      <c r="H512" s="1"/>
      <c r="I512" s="2"/>
      <c r="J512" s="3"/>
      <c r="K512" s="3"/>
      <c r="L512" s="6">
        <f>SUBTOTAL(9,L510:L511)</f>
        <v>22000</v>
      </c>
      <c r="M512" s="1"/>
      <c r="N512" s="1"/>
      <c r="O512" s="3"/>
      <c r="P512" s="4"/>
      <c r="Q512" s="1"/>
      <c r="R512" s="2"/>
      <c r="S512" s="3"/>
      <c r="T512" s="2"/>
      <c r="U512" s="3"/>
      <c r="V512" s="2"/>
      <c r="W512" s="3"/>
      <c r="X512" s="2"/>
      <c r="Y512" s="3"/>
      <c r="Z512" s="1"/>
      <c r="AA512" s="1"/>
    </row>
    <row r="513" spans="1:27" x14ac:dyDescent="0.25">
      <c r="A513" s="1"/>
      <c r="B513" s="1"/>
      <c r="C513" s="2"/>
      <c r="D513" s="1"/>
      <c r="E513" s="2"/>
      <c r="F513" s="1"/>
      <c r="G513" s="1"/>
      <c r="H513" s="1"/>
      <c r="I513" s="2"/>
      <c r="J513" s="3"/>
      <c r="K513" s="3"/>
      <c r="L513" s="6">
        <f>SUBTOTAL(9,L485,L488:L499,L502:L504,L507,L510:L511)</f>
        <v>242950</v>
      </c>
      <c r="M513" s="1"/>
      <c r="N513" s="1"/>
      <c r="O513" s="3"/>
      <c r="P513" s="4"/>
      <c r="Q513" s="1"/>
      <c r="R513" s="2"/>
      <c r="S513" s="3"/>
      <c r="T513" s="2"/>
      <c r="U513" s="3"/>
      <c r="V513" s="2"/>
      <c r="W513" s="3"/>
      <c r="X513" s="2"/>
      <c r="Y513" s="3"/>
      <c r="Z513" s="1"/>
      <c r="AA513" s="1"/>
    </row>
    <row r="514" spans="1:27" x14ac:dyDescent="0.25">
      <c r="A514" s="5" t="s">
        <v>1142</v>
      </c>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1:27" x14ac:dyDescent="0.25">
      <c r="A515" s="5" t="s">
        <v>1143</v>
      </c>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1:27" x14ac:dyDescent="0.25">
      <c r="A516" s="1" t="b">
        <v>0</v>
      </c>
      <c r="B516" s="1" t="s">
        <v>1144</v>
      </c>
      <c r="C516" s="2">
        <v>1</v>
      </c>
      <c r="D516" s="1" t="s">
        <v>776</v>
      </c>
      <c r="E516" s="2">
        <v>250</v>
      </c>
      <c r="F516" s="1" t="s">
        <v>29</v>
      </c>
      <c r="G516" s="1" t="s">
        <v>1145</v>
      </c>
      <c r="H516" s="1" t="s">
        <v>1145</v>
      </c>
      <c r="I516" s="2" t="s">
        <v>29</v>
      </c>
      <c r="J516" s="3">
        <v>450</v>
      </c>
      <c r="K516" s="3">
        <v>20</v>
      </c>
      <c r="L516" s="3">
        <v>9000</v>
      </c>
      <c r="M516" s="1" t="s">
        <v>751</v>
      </c>
      <c r="N516" s="1" t="s">
        <v>40</v>
      </c>
      <c r="O516" s="3">
        <v>0</v>
      </c>
      <c r="P516" s="4" t="s">
        <v>1146</v>
      </c>
      <c r="Q516" s="1" t="b">
        <v>0</v>
      </c>
      <c r="R516" s="2">
        <v>20</v>
      </c>
      <c r="S516" s="3">
        <v>9000</v>
      </c>
      <c r="T516" s="2" t="s">
        <v>29</v>
      </c>
      <c r="U516" s="3">
        <v>0</v>
      </c>
      <c r="V516" s="2" t="s">
        <v>29</v>
      </c>
      <c r="W516" s="3">
        <v>0</v>
      </c>
      <c r="X516" s="2" t="s">
        <v>29</v>
      </c>
      <c r="Y516" s="3">
        <v>0</v>
      </c>
      <c r="Z516" s="1" t="s">
        <v>29</v>
      </c>
      <c r="AA516" s="1" t="b">
        <v>0</v>
      </c>
    </row>
    <row r="517" spans="1:27" x14ac:dyDescent="0.25">
      <c r="A517" s="1" t="b">
        <v>0</v>
      </c>
      <c r="B517" s="1" t="s">
        <v>1147</v>
      </c>
      <c r="C517" s="2">
        <v>1</v>
      </c>
      <c r="D517" s="1" t="s">
        <v>776</v>
      </c>
      <c r="E517" s="2">
        <v>251</v>
      </c>
      <c r="F517" s="1" t="s">
        <v>29</v>
      </c>
      <c r="G517" s="1" t="s">
        <v>1148</v>
      </c>
      <c r="H517" s="1" t="s">
        <v>1148</v>
      </c>
      <c r="I517" s="2" t="s">
        <v>29</v>
      </c>
      <c r="J517" s="3">
        <v>650</v>
      </c>
      <c r="K517" s="3">
        <v>20</v>
      </c>
      <c r="L517" s="3">
        <v>13000</v>
      </c>
      <c r="M517" s="1" t="s">
        <v>751</v>
      </c>
      <c r="N517" s="1" t="s">
        <v>40</v>
      </c>
      <c r="O517" s="3">
        <v>0</v>
      </c>
      <c r="P517" s="4" t="s">
        <v>1146</v>
      </c>
      <c r="Q517" s="1" t="b">
        <v>0</v>
      </c>
      <c r="R517" s="2">
        <v>20</v>
      </c>
      <c r="S517" s="3">
        <v>13000</v>
      </c>
      <c r="T517" s="2" t="s">
        <v>29</v>
      </c>
      <c r="U517" s="3">
        <v>0</v>
      </c>
      <c r="V517" s="2" t="s">
        <v>29</v>
      </c>
      <c r="W517" s="3">
        <v>0</v>
      </c>
      <c r="X517" s="2" t="s">
        <v>29</v>
      </c>
      <c r="Y517" s="3">
        <v>0</v>
      </c>
      <c r="Z517" s="1" t="s">
        <v>29</v>
      </c>
      <c r="AA517" s="1" t="b">
        <v>0</v>
      </c>
    </row>
    <row r="518" spans="1:27" x14ac:dyDescent="0.25">
      <c r="A518" s="1" t="b">
        <v>0</v>
      </c>
      <c r="B518" s="1" t="s">
        <v>1149</v>
      </c>
      <c r="C518" s="2">
        <v>1</v>
      </c>
      <c r="D518" s="1" t="s">
        <v>776</v>
      </c>
      <c r="E518" s="2">
        <v>252</v>
      </c>
      <c r="F518" s="1" t="s">
        <v>29</v>
      </c>
      <c r="G518" s="1" t="s">
        <v>1150</v>
      </c>
      <c r="H518" s="1" t="s">
        <v>1150</v>
      </c>
      <c r="I518" s="2" t="s">
        <v>29</v>
      </c>
      <c r="J518" s="3">
        <v>100</v>
      </c>
      <c r="K518" s="3">
        <v>150</v>
      </c>
      <c r="L518" s="3">
        <v>15000</v>
      </c>
      <c r="M518" s="1" t="s">
        <v>751</v>
      </c>
      <c r="N518" s="1" t="s">
        <v>40</v>
      </c>
      <c r="O518" s="3">
        <v>0</v>
      </c>
      <c r="P518" s="4" t="s">
        <v>1146</v>
      </c>
      <c r="Q518" s="1" t="b">
        <v>0</v>
      </c>
      <c r="R518" s="2">
        <v>150</v>
      </c>
      <c r="S518" s="3">
        <v>15000</v>
      </c>
      <c r="T518" s="2" t="s">
        <v>29</v>
      </c>
      <c r="U518" s="3">
        <v>0</v>
      </c>
      <c r="V518" s="2" t="s">
        <v>29</v>
      </c>
      <c r="W518" s="3">
        <v>0</v>
      </c>
      <c r="X518" s="2" t="s">
        <v>29</v>
      </c>
      <c r="Y518" s="3">
        <v>0</v>
      </c>
      <c r="Z518" s="1" t="s">
        <v>29</v>
      </c>
      <c r="AA518" s="1" t="b">
        <v>0</v>
      </c>
    </row>
    <row r="519" spans="1:27" x14ac:dyDescent="0.25">
      <c r="A519" s="1" t="b">
        <v>0</v>
      </c>
      <c r="B519" s="1" t="s">
        <v>1151</v>
      </c>
      <c r="C519" s="2">
        <v>1</v>
      </c>
      <c r="D519" s="1" t="s">
        <v>776</v>
      </c>
      <c r="E519" s="2">
        <v>253</v>
      </c>
      <c r="F519" s="1" t="s">
        <v>29</v>
      </c>
      <c r="G519" s="1" t="s">
        <v>1152</v>
      </c>
      <c r="H519" s="1" t="s">
        <v>1152</v>
      </c>
      <c r="I519" s="2" t="s">
        <v>29</v>
      </c>
      <c r="J519" s="3">
        <v>193</v>
      </c>
      <c r="K519" s="3">
        <v>100</v>
      </c>
      <c r="L519" s="3">
        <v>19300</v>
      </c>
      <c r="M519" s="1" t="s">
        <v>751</v>
      </c>
      <c r="N519" s="1" t="s">
        <v>40</v>
      </c>
      <c r="O519" s="3">
        <v>0</v>
      </c>
      <c r="P519" s="4" t="s">
        <v>1146</v>
      </c>
      <c r="Q519" s="1" t="b">
        <v>0</v>
      </c>
      <c r="R519" s="2">
        <v>100</v>
      </c>
      <c r="S519" s="3">
        <v>19300</v>
      </c>
      <c r="T519" s="2" t="s">
        <v>29</v>
      </c>
      <c r="U519" s="3">
        <v>0</v>
      </c>
      <c r="V519" s="2" t="s">
        <v>29</v>
      </c>
      <c r="W519" s="3">
        <v>0</v>
      </c>
      <c r="X519" s="2" t="s">
        <v>29</v>
      </c>
      <c r="Y519" s="3">
        <v>0</v>
      </c>
      <c r="Z519" s="1" t="s">
        <v>29</v>
      </c>
      <c r="AA519" s="1" t="b">
        <v>0</v>
      </c>
    </row>
    <row r="520" spans="1:27" x14ac:dyDescent="0.25">
      <c r="A520" s="1" t="b">
        <v>0</v>
      </c>
      <c r="B520" s="1" t="s">
        <v>1153</v>
      </c>
      <c r="C520" s="2">
        <v>1</v>
      </c>
      <c r="D520" s="1" t="s">
        <v>776</v>
      </c>
      <c r="E520" s="2">
        <v>254</v>
      </c>
      <c r="F520" s="1" t="s">
        <v>29</v>
      </c>
      <c r="G520" s="1" t="s">
        <v>1154</v>
      </c>
      <c r="H520" s="1" t="s">
        <v>1154</v>
      </c>
      <c r="I520" s="2" t="s">
        <v>29</v>
      </c>
      <c r="J520" s="3">
        <v>150</v>
      </c>
      <c r="K520" s="3">
        <v>20</v>
      </c>
      <c r="L520" s="3">
        <v>3000</v>
      </c>
      <c r="M520" s="1" t="s">
        <v>751</v>
      </c>
      <c r="N520" s="1" t="s">
        <v>40</v>
      </c>
      <c r="O520" s="3">
        <v>0</v>
      </c>
      <c r="P520" s="4" t="s">
        <v>1146</v>
      </c>
      <c r="Q520" s="1" t="b">
        <v>0</v>
      </c>
      <c r="R520" s="2">
        <v>20</v>
      </c>
      <c r="S520" s="3">
        <v>3000</v>
      </c>
      <c r="T520" s="2" t="s">
        <v>29</v>
      </c>
      <c r="U520" s="3">
        <v>0</v>
      </c>
      <c r="V520" s="2" t="s">
        <v>29</v>
      </c>
      <c r="W520" s="3">
        <v>0</v>
      </c>
      <c r="X520" s="2" t="s">
        <v>29</v>
      </c>
      <c r="Y520" s="3">
        <v>0</v>
      </c>
      <c r="Z520" s="1" t="s">
        <v>29</v>
      </c>
      <c r="AA520" s="1" t="b">
        <v>0</v>
      </c>
    </row>
    <row r="521" spans="1:27" x14ac:dyDescent="0.25">
      <c r="A521" s="1" t="b">
        <v>0</v>
      </c>
      <c r="B521" s="1" t="s">
        <v>1155</v>
      </c>
      <c r="C521" s="2">
        <v>1</v>
      </c>
      <c r="D521" s="1" t="s">
        <v>776</v>
      </c>
      <c r="E521" s="2">
        <v>255</v>
      </c>
      <c r="F521" s="1" t="s">
        <v>29</v>
      </c>
      <c r="G521" s="1" t="s">
        <v>1156</v>
      </c>
      <c r="H521" s="1" t="s">
        <v>1156</v>
      </c>
      <c r="I521" s="2" t="s">
        <v>29</v>
      </c>
      <c r="J521" s="3">
        <v>300</v>
      </c>
      <c r="K521" s="3">
        <v>120</v>
      </c>
      <c r="L521" s="3">
        <v>36000</v>
      </c>
      <c r="M521" s="1" t="s">
        <v>751</v>
      </c>
      <c r="N521" s="1" t="s">
        <v>40</v>
      </c>
      <c r="O521" s="3">
        <v>0</v>
      </c>
      <c r="P521" s="4" t="s">
        <v>1146</v>
      </c>
      <c r="Q521" s="1" t="b">
        <v>0</v>
      </c>
      <c r="R521" s="2">
        <v>120</v>
      </c>
      <c r="S521" s="3">
        <v>36000</v>
      </c>
      <c r="T521" s="2" t="s">
        <v>29</v>
      </c>
      <c r="U521" s="3">
        <v>0</v>
      </c>
      <c r="V521" s="2" t="s">
        <v>29</v>
      </c>
      <c r="W521" s="3">
        <v>0</v>
      </c>
      <c r="X521" s="2" t="s">
        <v>29</v>
      </c>
      <c r="Y521" s="3">
        <v>0</v>
      </c>
      <c r="Z521" s="1" t="s">
        <v>29</v>
      </c>
      <c r="AA521" s="1" t="b">
        <v>0</v>
      </c>
    </row>
    <row r="522" spans="1:27" x14ac:dyDescent="0.25">
      <c r="A522" s="1" t="b">
        <v>0</v>
      </c>
      <c r="B522" s="1" t="s">
        <v>1157</v>
      </c>
      <c r="C522" s="2">
        <v>1</v>
      </c>
      <c r="D522" s="1" t="s">
        <v>776</v>
      </c>
      <c r="E522" s="2">
        <v>256</v>
      </c>
      <c r="F522" s="1" t="s">
        <v>29</v>
      </c>
      <c r="G522" s="1" t="s">
        <v>1158</v>
      </c>
      <c r="H522" s="1" t="s">
        <v>1158</v>
      </c>
      <c r="I522" s="2" t="s">
        <v>29</v>
      </c>
      <c r="J522" s="3">
        <v>1000</v>
      </c>
      <c r="K522" s="3">
        <v>10</v>
      </c>
      <c r="L522" s="3">
        <v>10000</v>
      </c>
      <c r="M522" s="1" t="s">
        <v>751</v>
      </c>
      <c r="N522" s="1" t="s">
        <v>40</v>
      </c>
      <c r="O522" s="3">
        <v>0</v>
      </c>
      <c r="P522" s="4" t="s">
        <v>1146</v>
      </c>
      <c r="Q522" s="1" t="b">
        <v>0</v>
      </c>
      <c r="R522" s="2">
        <v>10</v>
      </c>
      <c r="S522" s="3">
        <v>10000</v>
      </c>
      <c r="T522" s="2" t="s">
        <v>29</v>
      </c>
      <c r="U522" s="3">
        <v>0</v>
      </c>
      <c r="V522" s="2" t="s">
        <v>29</v>
      </c>
      <c r="W522" s="3">
        <v>0</v>
      </c>
      <c r="X522" s="2" t="s">
        <v>29</v>
      </c>
      <c r="Y522" s="3">
        <v>0</v>
      </c>
      <c r="Z522" s="1" t="s">
        <v>29</v>
      </c>
      <c r="AA522" s="1" t="b">
        <v>0</v>
      </c>
    </row>
    <row r="523" spans="1:27" x14ac:dyDescent="0.25">
      <c r="A523" s="1" t="b">
        <v>0</v>
      </c>
      <c r="B523" s="1" t="s">
        <v>1159</v>
      </c>
      <c r="C523" s="2">
        <v>1</v>
      </c>
      <c r="D523" s="1" t="s">
        <v>776</v>
      </c>
      <c r="E523" s="2">
        <v>257</v>
      </c>
      <c r="F523" s="1" t="s">
        <v>29</v>
      </c>
      <c r="G523" s="1" t="s">
        <v>1160</v>
      </c>
      <c r="H523" s="1" t="s">
        <v>1160</v>
      </c>
      <c r="I523" s="2" t="s">
        <v>29</v>
      </c>
      <c r="J523" s="3">
        <v>120</v>
      </c>
      <c r="K523" s="3">
        <v>30</v>
      </c>
      <c r="L523" s="3">
        <v>3600</v>
      </c>
      <c r="M523" s="1" t="s">
        <v>751</v>
      </c>
      <c r="N523" s="1" t="s">
        <v>40</v>
      </c>
      <c r="O523" s="3">
        <v>0</v>
      </c>
      <c r="P523" s="4" t="s">
        <v>1146</v>
      </c>
      <c r="Q523" s="1" t="b">
        <v>0</v>
      </c>
      <c r="R523" s="2">
        <v>30</v>
      </c>
      <c r="S523" s="3">
        <v>3600</v>
      </c>
      <c r="T523" s="2" t="s">
        <v>29</v>
      </c>
      <c r="U523" s="3">
        <v>0</v>
      </c>
      <c r="V523" s="2" t="s">
        <v>29</v>
      </c>
      <c r="W523" s="3">
        <v>0</v>
      </c>
      <c r="X523" s="2" t="s">
        <v>29</v>
      </c>
      <c r="Y523" s="3">
        <v>0</v>
      </c>
      <c r="Z523" s="1" t="s">
        <v>29</v>
      </c>
      <c r="AA523" s="1" t="b">
        <v>0</v>
      </c>
    </row>
    <row r="524" spans="1:27" x14ac:dyDescent="0.25">
      <c r="A524" s="1" t="b">
        <v>0</v>
      </c>
      <c r="B524" s="1" t="s">
        <v>1161</v>
      </c>
      <c r="C524" s="2">
        <v>1</v>
      </c>
      <c r="D524" s="1" t="s">
        <v>776</v>
      </c>
      <c r="E524" s="2">
        <v>258</v>
      </c>
      <c r="F524" s="1" t="s">
        <v>29</v>
      </c>
      <c r="G524" s="1" t="s">
        <v>1162</v>
      </c>
      <c r="H524" s="1" t="s">
        <v>1162</v>
      </c>
      <c r="I524" s="2" t="s">
        <v>29</v>
      </c>
      <c r="J524" s="3">
        <v>300</v>
      </c>
      <c r="K524" s="3">
        <v>50</v>
      </c>
      <c r="L524" s="3">
        <v>15000</v>
      </c>
      <c r="M524" s="1" t="s">
        <v>751</v>
      </c>
      <c r="N524" s="1" t="s">
        <v>40</v>
      </c>
      <c r="O524" s="3">
        <v>0</v>
      </c>
      <c r="P524" s="4" t="s">
        <v>1146</v>
      </c>
      <c r="Q524" s="1" t="b">
        <v>0</v>
      </c>
      <c r="R524" s="2">
        <v>50</v>
      </c>
      <c r="S524" s="3">
        <v>15000</v>
      </c>
      <c r="T524" s="2" t="s">
        <v>29</v>
      </c>
      <c r="U524" s="3">
        <v>0</v>
      </c>
      <c r="V524" s="2" t="s">
        <v>29</v>
      </c>
      <c r="W524" s="3">
        <v>0</v>
      </c>
      <c r="X524" s="2" t="s">
        <v>29</v>
      </c>
      <c r="Y524" s="3">
        <v>0</v>
      </c>
      <c r="Z524" s="1" t="s">
        <v>29</v>
      </c>
      <c r="AA524" s="1" t="b">
        <v>0</v>
      </c>
    </row>
    <row r="525" spans="1:27" x14ac:dyDescent="0.25">
      <c r="A525" s="1" t="b">
        <v>0</v>
      </c>
      <c r="B525" s="1" t="s">
        <v>1163</v>
      </c>
      <c r="C525" s="2">
        <v>1</v>
      </c>
      <c r="D525" s="1" t="s">
        <v>776</v>
      </c>
      <c r="E525" s="2">
        <v>259</v>
      </c>
      <c r="F525" s="1" t="s">
        <v>29</v>
      </c>
      <c r="G525" s="1" t="s">
        <v>1164</v>
      </c>
      <c r="H525" s="1" t="s">
        <v>1164</v>
      </c>
      <c r="I525" s="2" t="s">
        <v>29</v>
      </c>
      <c r="J525" s="3">
        <v>120</v>
      </c>
      <c r="K525" s="3">
        <v>50</v>
      </c>
      <c r="L525" s="3">
        <v>6000</v>
      </c>
      <c r="M525" s="1" t="s">
        <v>751</v>
      </c>
      <c r="N525" s="1" t="s">
        <v>40</v>
      </c>
      <c r="O525" s="3">
        <v>0</v>
      </c>
      <c r="P525" s="4" t="s">
        <v>1146</v>
      </c>
      <c r="Q525" s="1" t="b">
        <v>0</v>
      </c>
      <c r="R525" s="2">
        <v>50</v>
      </c>
      <c r="S525" s="3">
        <v>6000</v>
      </c>
      <c r="T525" s="2" t="s">
        <v>29</v>
      </c>
      <c r="U525" s="3">
        <v>0</v>
      </c>
      <c r="V525" s="2" t="s">
        <v>29</v>
      </c>
      <c r="W525" s="3">
        <v>0</v>
      </c>
      <c r="X525" s="2" t="s">
        <v>29</v>
      </c>
      <c r="Y525" s="3">
        <v>0</v>
      </c>
      <c r="Z525" s="1" t="s">
        <v>29</v>
      </c>
      <c r="AA525" s="1" t="b">
        <v>0</v>
      </c>
    </row>
    <row r="526" spans="1:27" x14ac:dyDescent="0.25">
      <c r="A526" s="1" t="b">
        <v>0</v>
      </c>
      <c r="B526" s="1" t="s">
        <v>1165</v>
      </c>
      <c r="C526" s="2">
        <v>1</v>
      </c>
      <c r="D526" s="1" t="s">
        <v>776</v>
      </c>
      <c r="E526" s="2">
        <v>260</v>
      </c>
      <c r="F526" s="1" t="s">
        <v>29</v>
      </c>
      <c r="G526" s="1" t="s">
        <v>1166</v>
      </c>
      <c r="H526" s="1" t="s">
        <v>1166</v>
      </c>
      <c r="I526" s="2" t="s">
        <v>29</v>
      </c>
      <c r="J526" s="3">
        <v>90</v>
      </c>
      <c r="K526" s="3">
        <v>120</v>
      </c>
      <c r="L526" s="3">
        <v>10800</v>
      </c>
      <c r="M526" s="1" t="s">
        <v>751</v>
      </c>
      <c r="N526" s="1" t="s">
        <v>40</v>
      </c>
      <c r="O526" s="3">
        <v>0</v>
      </c>
      <c r="P526" s="4" t="s">
        <v>1146</v>
      </c>
      <c r="Q526" s="1" t="b">
        <v>0</v>
      </c>
      <c r="R526" s="2">
        <v>120</v>
      </c>
      <c r="S526" s="3">
        <v>10800</v>
      </c>
      <c r="T526" s="2" t="s">
        <v>29</v>
      </c>
      <c r="U526" s="3">
        <v>0</v>
      </c>
      <c r="V526" s="2" t="s">
        <v>29</v>
      </c>
      <c r="W526" s="3">
        <v>0</v>
      </c>
      <c r="X526" s="2" t="s">
        <v>29</v>
      </c>
      <c r="Y526" s="3">
        <v>0</v>
      </c>
      <c r="Z526" s="1" t="s">
        <v>29</v>
      </c>
      <c r="AA526" s="1" t="b">
        <v>0</v>
      </c>
    </row>
    <row r="527" spans="1:27" x14ac:dyDescent="0.25">
      <c r="A527" s="1" t="b">
        <v>0</v>
      </c>
      <c r="B527" s="1" t="s">
        <v>1167</v>
      </c>
      <c r="C527" s="2">
        <v>1</v>
      </c>
      <c r="D527" s="1" t="s">
        <v>776</v>
      </c>
      <c r="E527" s="2">
        <v>261</v>
      </c>
      <c r="F527" s="1" t="s">
        <v>29</v>
      </c>
      <c r="G527" s="1" t="s">
        <v>1168</v>
      </c>
      <c r="H527" s="1" t="s">
        <v>1168</v>
      </c>
      <c r="I527" s="2" t="s">
        <v>29</v>
      </c>
      <c r="J527" s="3">
        <v>150</v>
      </c>
      <c r="K527" s="3">
        <v>100</v>
      </c>
      <c r="L527" s="3">
        <v>15000</v>
      </c>
      <c r="M527" s="1" t="s">
        <v>751</v>
      </c>
      <c r="N527" s="1" t="s">
        <v>40</v>
      </c>
      <c r="O527" s="3">
        <v>0</v>
      </c>
      <c r="P527" s="4" t="s">
        <v>1146</v>
      </c>
      <c r="Q527" s="1" t="b">
        <v>0</v>
      </c>
      <c r="R527" s="2">
        <v>100</v>
      </c>
      <c r="S527" s="3">
        <v>15000</v>
      </c>
      <c r="T527" s="2" t="s">
        <v>29</v>
      </c>
      <c r="U527" s="3">
        <v>0</v>
      </c>
      <c r="V527" s="2" t="s">
        <v>29</v>
      </c>
      <c r="W527" s="3">
        <v>0</v>
      </c>
      <c r="X527" s="2" t="s">
        <v>29</v>
      </c>
      <c r="Y527" s="3">
        <v>0</v>
      </c>
      <c r="Z527" s="1" t="s">
        <v>29</v>
      </c>
      <c r="AA527" s="1" t="b">
        <v>0</v>
      </c>
    </row>
    <row r="528" spans="1:27" x14ac:dyDescent="0.25">
      <c r="A528" s="1"/>
      <c r="B528" s="1"/>
      <c r="C528" s="2"/>
      <c r="D528" s="1"/>
      <c r="E528" s="2"/>
      <c r="F528" s="1"/>
      <c r="G528" s="1"/>
      <c r="H528" s="1"/>
      <c r="I528" s="2"/>
      <c r="J528" s="3"/>
      <c r="K528" s="3"/>
      <c r="L528" s="6">
        <f>SUBTOTAL(9,L516:L527)</f>
        <v>155700</v>
      </c>
      <c r="M528" s="1"/>
      <c r="N528" s="1"/>
      <c r="O528" s="3"/>
      <c r="P528" s="4"/>
      <c r="Q528" s="1"/>
      <c r="R528" s="2"/>
      <c r="S528" s="3"/>
      <c r="T528" s="2"/>
      <c r="U528" s="3"/>
      <c r="V528" s="2"/>
      <c r="W528" s="3"/>
      <c r="X528" s="2"/>
      <c r="Y528" s="3"/>
      <c r="Z528" s="1"/>
      <c r="AA528" s="1"/>
    </row>
    <row r="529" spans="1:27" x14ac:dyDescent="0.25">
      <c r="A529" s="5" t="s">
        <v>1169</v>
      </c>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1:27" x14ac:dyDescent="0.25">
      <c r="A530" s="1" t="b">
        <v>0</v>
      </c>
      <c r="B530" s="1" t="s">
        <v>1170</v>
      </c>
      <c r="C530" s="2">
        <v>2</v>
      </c>
      <c r="D530" s="1" t="s">
        <v>752</v>
      </c>
      <c r="E530" s="2">
        <v>241</v>
      </c>
      <c r="F530" s="1" t="s">
        <v>29</v>
      </c>
      <c r="G530" s="1" t="s">
        <v>1171</v>
      </c>
      <c r="H530" s="1" t="s">
        <v>1172</v>
      </c>
      <c r="I530" s="2" t="s">
        <v>29</v>
      </c>
      <c r="J530" s="3">
        <v>3500</v>
      </c>
      <c r="K530" s="3">
        <v>7</v>
      </c>
      <c r="L530" s="3">
        <v>24500</v>
      </c>
      <c r="M530" s="1" t="s">
        <v>751</v>
      </c>
      <c r="N530" s="1" t="s">
        <v>40</v>
      </c>
      <c r="O530" s="3">
        <v>0</v>
      </c>
      <c r="P530" s="4" t="s">
        <v>1173</v>
      </c>
      <c r="Q530" s="1" t="b">
        <v>0</v>
      </c>
      <c r="R530" s="2">
        <v>7</v>
      </c>
      <c r="S530" s="3">
        <v>24500</v>
      </c>
      <c r="T530" s="2" t="s">
        <v>29</v>
      </c>
      <c r="U530" s="3">
        <v>0</v>
      </c>
      <c r="V530" s="2" t="s">
        <v>29</v>
      </c>
      <c r="W530" s="3">
        <v>0</v>
      </c>
      <c r="X530" s="2" t="s">
        <v>29</v>
      </c>
      <c r="Y530" s="3">
        <v>0</v>
      </c>
      <c r="Z530" s="1" t="s">
        <v>29</v>
      </c>
      <c r="AA530" s="1" t="b">
        <v>0</v>
      </c>
    </row>
    <row r="531" spans="1:27" x14ac:dyDescent="0.25">
      <c r="A531" s="1" t="b">
        <v>0</v>
      </c>
      <c r="B531" s="1" t="s">
        <v>1174</v>
      </c>
      <c r="C531" s="2">
        <v>2</v>
      </c>
      <c r="D531" s="1" t="s">
        <v>752</v>
      </c>
      <c r="E531" s="2">
        <v>246</v>
      </c>
      <c r="F531" s="1" t="s">
        <v>29</v>
      </c>
      <c r="G531" s="1" t="s">
        <v>1175</v>
      </c>
      <c r="H531" s="1" t="s">
        <v>1175</v>
      </c>
      <c r="I531" s="2" t="s">
        <v>29</v>
      </c>
      <c r="J531" s="3">
        <v>1000</v>
      </c>
      <c r="K531" s="3">
        <v>7</v>
      </c>
      <c r="L531" s="3">
        <v>7000</v>
      </c>
      <c r="M531" s="1" t="s">
        <v>751</v>
      </c>
      <c r="N531" s="1" t="s">
        <v>40</v>
      </c>
      <c r="O531" s="3">
        <v>0</v>
      </c>
      <c r="P531" s="4" t="s">
        <v>1173</v>
      </c>
      <c r="Q531" s="1" t="b">
        <v>0</v>
      </c>
      <c r="R531" s="2">
        <v>7</v>
      </c>
      <c r="S531" s="3">
        <v>7000</v>
      </c>
      <c r="T531" s="2" t="s">
        <v>29</v>
      </c>
      <c r="U531" s="3">
        <v>0</v>
      </c>
      <c r="V531" s="2" t="s">
        <v>29</v>
      </c>
      <c r="W531" s="3">
        <v>0</v>
      </c>
      <c r="X531" s="2" t="s">
        <v>29</v>
      </c>
      <c r="Y531" s="3">
        <v>0</v>
      </c>
      <c r="Z531" s="1" t="s">
        <v>29</v>
      </c>
      <c r="AA531" s="1" t="b">
        <v>0</v>
      </c>
    </row>
    <row r="532" spans="1:27" x14ac:dyDescent="0.25">
      <c r="A532" s="1"/>
      <c r="B532" s="1"/>
      <c r="C532" s="2"/>
      <c r="D532" s="1"/>
      <c r="E532" s="2"/>
      <c r="F532" s="1"/>
      <c r="G532" s="1"/>
      <c r="H532" s="1"/>
      <c r="I532" s="2"/>
      <c r="J532" s="3"/>
      <c r="K532" s="3"/>
      <c r="L532" s="6">
        <f>SUBTOTAL(9,L530:L531)</f>
        <v>31500</v>
      </c>
      <c r="M532" s="1"/>
      <c r="N532" s="1"/>
      <c r="O532" s="3"/>
      <c r="P532" s="4"/>
      <c r="Q532" s="1"/>
      <c r="R532" s="2"/>
      <c r="S532" s="3"/>
      <c r="T532" s="2"/>
      <c r="U532" s="3"/>
      <c r="V532" s="2"/>
      <c r="W532" s="3"/>
      <c r="X532" s="2"/>
      <c r="Y532" s="3"/>
      <c r="Z532" s="1"/>
      <c r="AA532" s="1"/>
    </row>
    <row r="533" spans="1:27" x14ac:dyDescent="0.25">
      <c r="A533" s="5" t="s">
        <v>1176</v>
      </c>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1:27" x14ac:dyDescent="0.25">
      <c r="A534" s="1" t="b">
        <v>0</v>
      </c>
      <c r="B534" s="1" t="s">
        <v>1177</v>
      </c>
      <c r="C534" s="2">
        <v>4</v>
      </c>
      <c r="D534" s="1" t="s">
        <v>848</v>
      </c>
      <c r="E534" s="2">
        <v>242</v>
      </c>
      <c r="F534" s="1" t="s">
        <v>29</v>
      </c>
      <c r="G534" s="1" t="s">
        <v>1178</v>
      </c>
      <c r="H534" s="1" t="s">
        <v>1179</v>
      </c>
      <c r="I534" s="2" t="s">
        <v>29</v>
      </c>
      <c r="J534" s="3">
        <v>5000</v>
      </c>
      <c r="K534" s="3">
        <v>7</v>
      </c>
      <c r="L534" s="3">
        <v>35000</v>
      </c>
      <c r="M534" s="1" t="s">
        <v>751</v>
      </c>
      <c r="N534" s="1" t="s">
        <v>40</v>
      </c>
      <c r="O534" s="3">
        <v>0</v>
      </c>
      <c r="P534" s="4" t="s">
        <v>1180</v>
      </c>
      <c r="Q534" s="1" t="b">
        <v>0</v>
      </c>
      <c r="R534" s="2">
        <v>7</v>
      </c>
      <c r="S534" s="3">
        <v>35000</v>
      </c>
      <c r="T534" s="2" t="s">
        <v>29</v>
      </c>
      <c r="U534" s="3">
        <v>0</v>
      </c>
      <c r="V534" s="2" t="s">
        <v>29</v>
      </c>
      <c r="W534" s="3">
        <v>0</v>
      </c>
      <c r="X534" s="2" t="s">
        <v>29</v>
      </c>
      <c r="Y534" s="3">
        <v>0</v>
      </c>
      <c r="Z534" s="1" t="s">
        <v>29</v>
      </c>
      <c r="AA534" s="1" t="b">
        <v>0</v>
      </c>
    </row>
    <row r="535" spans="1:27" x14ac:dyDescent="0.25">
      <c r="A535" s="1" t="b">
        <v>0</v>
      </c>
      <c r="B535" s="1" t="s">
        <v>1181</v>
      </c>
      <c r="C535" s="2">
        <v>4</v>
      </c>
      <c r="D535" s="1" t="s">
        <v>848</v>
      </c>
      <c r="E535" s="2">
        <v>243</v>
      </c>
      <c r="F535" s="1" t="s">
        <v>29</v>
      </c>
      <c r="G535" s="1" t="s">
        <v>1182</v>
      </c>
      <c r="H535" s="1" t="s">
        <v>1182</v>
      </c>
      <c r="I535" s="2" t="s">
        <v>29</v>
      </c>
      <c r="J535" s="3">
        <v>250</v>
      </c>
      <c r="K535" s="3">
        <v>7</v>
      </c>
      <c r="L535" s="3">
        <v>1750</v>
      </c>
      <c r="M535" s="1" t="s">
        <v>751</v>
      </c>
      <c r="N535" s="1" t="s">
        <v>40</v>
      </c>
      <c r="O535" s="3">
        <v>0</v>
      </c>
      <c r="P535" s="4" t="s">
        <v>1180</v>
      </c>
      <c r="Q535" s="1" t="b">
        <v>0</v>
      </c>
      <c r="R535" s="2">
        <v>7</v>
      </c>
      <c r="S535" s="3">
        <v>1750</v>
      </c>
      <c r="T535" s="2" t="s">
        <v>29</v>
      </c>
      <c r="U535" s="3">
        <v>0</v>
      </c>
      <c r="V535" s="2" t="s">
        <v>29</v>
      </c>
      <c r="W535" s="3">
        <v>0</v>
      </c>
      <c r="X535" s="2" t="s">
        <v>29</v>
      </c>
      <c r="Y535" s="3">
        <v>0</v>
      </c>
      <c r="Z535" s="1" t="s">
        <v>29</v>
      </c>
      <c r="AA535" s="1" t="b">
        <v>0</v>
      </c>
    </row>
    <row r="536" spans="1:27" x14ac:dyDescent="0.25">
      <c r="A536" s="1" t="b">
        <v>0</v>
      </c>
      <c r="B536" s="1" t="s">
        <v>1183</v>
      </c>
      <c r="C536" s="2">
        <v>4</v>
      </c>
      <c r="D536" s="1" t="s">
        <v>848</v>
      </c>
      <c r="E536" s="2">
        <v>244</v>
      </c>
      <c r="F536" s="1" t="s">
        <v>29</v>
      </c>
      <c r="G536" s="1" t="s">
        <v>1184</v>
      </c>
      <c r="H536" s="1" t="s">
        <v>1184</v>
      </c>
      <c r="I536" s="2" t="s">
        <v>29</v>
      </c>
      <c r="J536" s="3">
        <v>200</v>
      </c>
      <c r="K536" s="3">
        <v>7</v>
      </c>
      <c r="L536" s="3">
        <v>1400</v>
      </c>
      <c r="M536" s="1" t="s">
        <v>751</v>
      </c>
      <c r="N536" s="1" t="s">
        <v>40</v>
      </c>
      <c r="O536" s="3">
        <v>0</v>
      </c>
      <c r="P536" s="4" t="s">
        <v>1180</v>
      </c>
      <c r="Q536" s="1" t="b">
        <v>0</v>
      </c>
      <c r="R536" s="2">
        <v>7</v>
      </c>
      <c r="S536" s="3">
        <v>1400</v>
      </c>
      <c r="T536" s="2" t="s">
        <v>29</v>
      </c>
      <c r="U536" s="3">
        <v>0</v>
      </c>
      <c r="V536" s="2" t="s">
        <v>29</v>
      </c>
      <c r="W536" s="3">
        <v>0</v>
      </c>
      <c r="X536" s="2" t="s">
        <v>29</v>
      </c>
      <c r="Y536" s="3">
        <v>0</v>
      </c>
      <c r="Z536" s="1" t="s">
        <v>29</v>
      </c>
      <c r="AA536" s="1" t="b">
        <v>0</v>
      </c>
    </row>
    <row r="537" spans="1:27" x14ac:dyDescent="0.25">
      <c r="A537" s="1" t="b">
        <v>0</v>
      </c>
      <c r="B537" s="1" t="s">
        <v>1185</v>
      </c>
      <c r="C537" s="2">
        <v>4</v>
      </c>
      <c r="D537" s="1" t="s">
        <v>848</v>
      </c>
      <c r="E537" s="2">
        <v>245</v>
      </c>
      <c r="F537" s="1" t="s">
        <v>29</v>
      </c>
      <c r="G537" s="1" t="s">
        <v>1186</v>
      </c>
      <c r="H537" s="1" t="s">
        <v>1186</v>
      </c>
      <c r="I537" s="2" t="s">
        <v>29</v>
      </c>
      <c r="J537" s="3">
        <v>1000</v>
      </c>
      <c r="K537" s="3">
        <v>7</v>
      </c>
      <c r="L537" s="3">
        <v>7000</v>
      </c>
      <c r="M537" s="1" t="s">
        <v>751</v>
      </c>
      <c r="N537" s="1" t="s">
        <v>40</v>
      </c>
      <c r="O537" s="3">
        <v>0</v>
      </c>
      <c r="P537" s="4" t="s">
        <v>1180</v>
      </c>
      <c r="Q537" s="1" t="b">
        <v>0</v>
      </c>
      <c r="R537" s="2">
        <v>7</v>
      </c>
      <c r="S537" s="3">
        <v>7000</v>
      </c>
      <c r="T537" s="2" t="s">
        <v>29</v>
      </c>
      <c r="U537" s="3">
        <v>0</v>
      </c>
      <c r="V537" s="2" t="s">
        <v>29</v>
      </c>
      <c r="W537" s="3">
        <v>0</v>
      </c>
      <c r="X537" s="2" t="s">
        <v>29</v>
      </c>
      <c r="Y537" s="3">
        <v>0</v>
      </c>
      <c r="Z537" s="1" t="s">
        <v>29</v>
      </c>
      <c r="AA537" s="1" t="b">
        <v>0</v>
      </c>
    </row>
    <row r="538" spans="1:27" x14ac:dyDescent="0.25">
      <c r="A538" s="1"/>
      <c r="B538" s="1"/>
      <c r="C538" s="2"/>
      <c r="D538" s="1"/>
      <c r="E538" s="2"/>
      <c r="F538" s="1"/>
      <c r="G538" s="1"/>
      <c r="H538" s="1"/>
      <c r="I538" s="2"/>
      <c r="J538" s="3"/>
      <c r="K538" s="3"/>
      <c r="L538" s="6">
        <f>SUBTOTAL(9,L534:L537)</f>
        <v>45150</v>
      </c>
      <c r="M538" s="1"/>
      <c r="N538" s="1"/>
      <c r="O538" s="3"/>
      <c r="P538" s="4"/>
      <c r="Q538" s="1"/>
      <c r="R538" s="2"/>
      <c r="S538" s="3"/>
      <c r="T538" s="2"/>
      <c r="U538" s="3"/>
      <c r="V538" s="2"/>
      <c r="W538" s="3"/>
      <c r="X538" s="2"/>
      <c r="Y538" s="3"/>
      <c r="Z538" s="1"/>
      <c r="AA538" s="1"/>
    </row>
    <row r="539" spans="1:27" x14ac:dyDescent="0.25">
      <c r="A539" s="5" t="s">
        <v>1187</v>
      </c>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1:27" x14ac:dyDescent="0.25">
      <c r="A540" s="1" t="b">
        <v>0</v>
      </c>
      <c r="B540" s="1" t="s">
        <v>1188</v>
      </c>
      <c r="C540" s="2">
        <v>1</v>
      </c>
      <c r="D540" s="1" t="s">
        <v>27</v>
      </c>
      <c r="E540" s="2">
        <v>333</v>
      </c>
      <c r="F540" s="1" t="s">
        <v>29</v>
      </c>
      <c r="G540" s="1" t="s">
        <v>1189</v>
      </c>
      <c r="H540" s="1" t="s">
        <v>1189</v>
      </c>
      <c r="I540" s="2" t="s">
        <v>29</v>
      </c>
      <c r="J540" s="3">
        <v>1700</v>
      </c>
      <c r="K540" s="3">
        <v>5</v>
      </c>
      <c r="L540" s="3">
        <v>8500</v>
      </c>
      <c r="M540" s="1" t="s">
        <v>29</v>
      </c>
      <c r="N540" s="1" t="s">
        <v>40</v>
      </c>
      <c r="O540" s="3">
        <v>0</v>
      </c>
      <c r="P540" s="4" t="s">
        <v>1190</v>
      </c>
      <c r="Q540" s="1" t="b">
        <v>0</v>
      </c>
      <c r="R540" s="2">
        <v>5</v>
      </c>
      <c r="S540" s="3">
        <v>8500</v>
      </c>
      <c r="T540" s="2" t="s">
        <v>29</v>
      </c>
      <c r="U540" s="3">
        <v>0</v>
      </c>
      <c r="V540" s="2" t="s">
        <v>29</v>
      </c>
      <c r="W540" s="3">
        <v>0</v>
      </c>
      <c r="X540" s="2" t="s">
        <v>29</v>
      </c>
      <c r="Y540" s="3">
        <v>0</v>
      </c>
      <c r="Z540" s="1" t="s">
        <v>29</v>
      </c>
      <c r="AA540" s="1" t="b">
        <v>0</v>
      </c>
    </row>
    <row r="541" spans="1:27" x14ac:dyDescent="0.25">
      <c r="A541" s="1" t="b">
        <v>0</v>
      </c>
      <c r="B541" s="1" t="s">
        <v>1191</v>
      </c>
      <c r="C541" s="2">
        <v>1</v>
      </c>
      <c r="D541" s="1" t="s">
        <v>27</v>
      </c>
      <c r="E541" s="2">
        <v>335</v>
      </c>
      <c r="F541" s="1" t="s">
        <v>29</v>
      </c>
      <c r="G541" s="1" t="s">
        <v>1192</v>
      </c>
      <c r="H541" s="1" t="s">
        <v>1192</v>
      </c>
      <c r="I541" s="2" t="s">
        <v>29</v>
      </c>
      <c r="J541" s="3">
        <v>1770</v>
      </c>
      <c r="K541" s="3">
        <v>2</v>
      </c>
      <c r="L541" s="3">
        <v>3540</v>
      </c>
      <c r="M541" s="1" t="s">
        <v>29</v>
      </c>
      <c r="N541" s="1" t="s">
        <v>40</v>
      </c>
      <c r="O541" s="3">
        <v>0</v>
      </c>
      <c r="P541" s="4" t="s">
        <v>1190</v>
      </c>
      <c r="Q541" s="1" t="b">
        <v>0</v>
      </c>
      <c r="R541" s="2">
        <v>2</v>
      </c>
      <c r="S541" s="3">
        <v>3540</v>
      </c>
      <c r="T541" s="2" t="s">
        <v>29</v>
      </c>
      <c r="U541" s="3">
        <v>0</v>
      </c>
      <c r="V541" s="2" t="s">
        <v>29</v>
      </c>
      <c r="W541" s="3">
        <v>0</v>
      </c>
      <c r="X541" s="2" t="s">
        <v>29</v>
      </c>
      <c r="Y541" s="3">
        <v>0</v>
      </c>
      <c r="Z541" s="1" t="s">
        <v>29</v>
      </c>
      <c r="AA541" s="1" t="b">
        <v>0</v>
      </c>
    </row>
    <row r="542" spans="1:27" x14ac:dyDescent="0.25">
      <c r="A542" s="1" t="b">
        <v>0</v>
      </c>
      <c r="B542" s="1" t="s">
        <v>1193</v>
      </c>
      <c r="C542" s="2">
        <v>1</v>
      </c>
      <c r="D542" s="1" t="s">
        <v>27</v>
      </c>
      <c r="E542" s="2">
        <v>336</v>
      </c>
      <c r="F542" s="1" t="s">
        <v>29</v>
      </c>
      <c r="G542" s="1" t="s">
        <v>1194</v>
      </c>
      <c r="H542" s="1" t="s">
        <v>1194</v>
      </c>
      <c r="I542" s="2" t="s">
        <v>29</v>
      </c>
      <c r="J542" s="3">
        <v>1800</v>
      </c>
      <c r="K542" s="3">
        <v>6</v>
      </c>
      <c r="L542" s="3">
        <v>10800</v>
      </c>
      <c r="M542" s="1" t="s">
        <v>29</v>
      </c>
      <c r="N542" s="1" t="s">
        <v>40</v>
      </c>
      <c r="O542" s="3">
        <v>0</v>
      </c>
      <c r="P542" s="4" t="s">
        <v>1190</v>
      </c>
      <c r="Q542" s="1" t="b">
        <v>0</v>
      </c>
      <c r="R542" s="2">
        <v>6</v>
      </c>
      <c r="S542" s="3">
        <v>10800</v>
      </c>
      <c r="T542" s="2" t="s">
        <v>29</v>
      </c>
      <c r="U542" s="3">
        <v>0</v>
      </c>
      <c r="V542" s="2" t="s">
        <v>29</v>
      </c>
      <c r="W542" s="3">
        <v>0</v>
      </c>
      <c r="X542" s="2" t="s">
        <v>29</v>
      </c>
      <c r="Y542" s="3">
        <v>0</v>
      </c>
      <c r="Z542" s="1" t="s">
        <v>29</v>
      </c>
      <c r="AA542" s="1" t="b">
        <v>0</v>
      </c>
    </row>
    <row r="543" spans="1:27" x14ac:dyDescent="0.25">
      <c r="A543" s="1" t="b">
        <v>0</v>
      </c>
      <c r="B543" s="1" t="s">
        <v>1195</v>
      </c>
      <c r="C543" s="2">
        <v>1</v>
      </c>
      <c r="D543" s="1" t="s">
        <v>27</v>
      </c>
      <c r="E543" s="2">
        <v>337</v>
      </c>
      <c r="F543" s="1" t="s">
        <v>29</v>
      </c>
      <c r="G543" s="1" t="s">
        <v>1196</v>
      </c>
      <c r="H543" s="1" t="s">
        <v>1196</v>
      </c>
      <c r="I543" s="2" t="s">
        <v>29</v>
      </c>
      <c r="J543" s="3">
        <v>2000</v>
      </c>
      <c r="K543" s="3">
        <v>2</v>
      </c>
      <c r="L543" s="3">
        <v>4000</v>
      </c>
      <c r="M543" s="1" t="s">
        <v>29</v>
      </c>
      <c r="N543" s="1" t="s">
        <v>40</v>
      </c>
      <c r="O543" s="3">
        <v>0</v>
      </c>
      <c r="P543" s="4" t="s">
        <v>1190</v>
      </c>
      <c r="Q543" s="1" t="b">
        <v>0</v>
      </c>
      <c r="R543" s="2">
        <v>2</v>
      </c>
      <c r="S543" s="3">
        <v>4000</v>
      </c>
      <c r="T543" s="2" t="s">
        <v>29</v>
      </c>
      <c r="U543" s="3">
        <v>0</v>
      </c>
      <c r="V543" s="2" t="s">
        <v>29</v>
      </c>
      <c r="W543" s="3">
        <v>0</v>
      </c>
      <c r="X543" s="2" t="s">
        <v>29</v>
      </c>
      <c r="Y543" s="3">
        <v>0</v>
      </c>
      <c r="Z543" s="1" t="s">
        <v>29</v>
      </c>
      <c r="AA543" s="1" t="b">
        <v>0</v>
      </c>
    </row>
    <row r="544" spans="1:27" x14ac:dyDescent="0.25">
      <c r="A544" s="1" t="b">
        <v>0</v>
      </c>
      <c r="B544" s="1" t="s">
        <v>1197</v>
      </c>
      <c r="C544" s="2">
        <v>1</v>
      </c>
      <c r="D544" s="1" t="s">
        <v>27</v>
      </c>
      <c r="E544" s="2">
        <v>338</v>
      </c>
      <c r="F544" s="1" t="s">
        <v>29</v>
      </c>
      <c r="G544" s="1" t="s">
        <v>1198</v>
      </c>
      <c r="H544" s="1" t="s">
        <v>1198</v>
      </c>
      <c r="I544" s="2" t="s">
        <v>29</v>
      </c>
      <c r="J544" s="3">
        <v>2000</v>
      </c>
      <c r="K544" s="3">
        <v>33</v>
      </c>
      <c r="L544" s="3">
        <v>66000</v>
      </c>
      <c r="M544" s="1" t="s">
        <v>29</v>
      </c>
      <c r="N544" s="1" t="s">
        <v>40</v>
      </c>
      <c r="O544" s="3">
        <v>0</v>
      </c>
      <c r="P544" s="4" t="s">
        <v>1190</v>
      </c>
      <c r="Q544" s="1" t="b">
        <v>0</v>
      </c>
      <c r="R544" s="2">
        <v>33</v>
      </c>
      <c r="S544" s="3">
        <v>66000</v>
      </c>
      <c r="T544" s="2" t="s">
        <v>29</v>
      </c>
      <c r="U544" s="3">
        <v>0</v>
      </c>
      <c r="V544" s="2" t="s">
        <v>29</v>
      </c>
      <c r="W544" s="3">
        <v>0</v>
      </c>
      <c r="X544" s="2" t="s">
        <v>29</v>
      </c>
      <c r="Y544" s="3">
        <v>0</v>
      </c>
      <c r="Z544" s="1" t="s">
        <v>29</v>
      </c>
      <c r="AA544" s="1" t="b">
        <v>0</v>
      </c>
    </row>
    <row r="545" spans="1:27" x14ac:dyDescent="0.25">
      <c r="A545" s="1" t="b">
        <v>0</v>
      </c>
      <c r="B545" s="1" t="s">
        <v>1199</v>
      </c>
      <c r="C545" s="2">
        <v>1</v>
      </c>
      <c r="D545" s="1" t="s">
        <v>27</v>
      </c>
      <c r="E545" s="2">
        <v>339</v>
      </c>
      <c r="F545" s="1" t="s">
        <v>29</v>
      </c>
      <c r="G545" s="1" t="s">
        <v>1200</v>
      </c>
      <c r="H545" s="1" t="s">
        <v>1200</v>
      </c>
      <c r="I545" s="2" t="s">
        <v>29</v>
      </c>
      <c r="J545" s="3">
        <v>2000</v>
      </c>
      <c r="K545" s="3">
        <v>5</v>
      </c>
      <c r="L545" s="3">
        <v>10000</v>
      </c>
      <c r="M545" s="1" t="s">
        <v>29</v>
      </c>
      <c r="N545" s="1" t="s">
        <v>40</v>
      </c>
      <c r="O545" s="3">
        <v>0</v>
      </c>
      <c r="P545" s="4" t="s">
        <v>1190</v>
      </c>
      <c r="Q545" s="1" t="b">
        <v>0</v>
      </c>
      <c r="R545" s="2">
        <v>5</v>
      </c>
      <c r="S545" s="3">
        <v>10000</v>
      </c>
      <c r="T545" s="2" t="s">
        <v>29</v>
      </c>
      <c r="U545" s="3">
        <v>0</v>
      </c>
      <c r="V545" s="2" t="s">
        <v>29</v>
      </c>
      <c r="W545" s="3">
        <v>0</v>
      </c>
      <c r="X545" s="2" t="s">
        <v>29</v>
      </c>
      <c r="Y545" s="3">
        <v>0</v>
      </c>
      <c r="Z545" s="1" t="s">
        <v>29</v>
      </c>
      <c r="AA545" s="1" t="b">
        <v>0</v>
      </c>
    </row>
    <row r="546" spans="1:27" x14ac:dyDescent="0.25">
      <c r="A546" s="1" t="b">
        <v>0</v>
      </c>
      <c r="B546" s="1" t="s">
        <v>1201</v>
      </c>
      <c r="C546" s="2">
        <v>1</v>
      </c>
      <c r="D546" s="1" t="s">
        <v>27</v>
      </c>
      <c r="E546" s="2">
        <v>340</v>
      </c>
      <c r="F546" s="1" t="s">
        <v>29</v>
      </c>
      <c r="G546" s="1" t="s">
        <v>1202</v>
      </c>
      <c r="H546" s="1" t="s">
        <v>1202</v>
      </c>
      <c r="I546" s="2" t="s">
        <v>29</v>
      </c>
      <c r="J546" s="3">
        <v>1600</v>
      </c>
      <c r="K546" s="3">
        <v>55</v>
      </c>
      <c r="L546" s="3">
        <v>88000</v>
      </c>
      <c r="M546" s="1" t="s">
        <v>29</v>
      </c>
      <c r="N546" s="1" t="s">
        <v>40</v>
      </c>
      <c r="O546" s="3">
        <v>0</v>
      </c>
      <c r="P546" s="4" t="s">
        <v>1190</v>
      </c>
      <c r="Q546" s="1" t="b">
        <v>0</v>
      </c>
      <c r="R546" s="2">
        <v>55</v>
      </c>
      <c r="S546" s="3">
        <v>88000</v>
      </c>
      <c r="T546" s="2" t="s">
        <v>29</v>
      </c>
      <c r="U546" s="3">
        <v>0</v>
      </c>
      <c r="V546" s="2" t="s">
        <v>29</v>
      </c>
      <c r="W546" s="3">
        <v>0</v>
      </c>
      <c r="X546" s="2" t="s">
        <v>29</v>
      </c>
      <c r="Y546" s="3">
        <v>0</v>
      </c>
      <c r="Z546" s="1" t="s">
        <v>29</v>
      </c>
      <c r="AA546" s="1" t="b">
        <v>0</v>
      </c>
    </row>
    <row r="547" spans="1:27" x14ac:dyDescent="0.25">
      <c r="A547" s="1" t="b">
        <v>0</v>
      </c>
      <c r="B547" s="1" t="s">
        <v>1203</v>
      </c>
      <c r="C547" s="2">
        <v>1</v>
      </c>
      <c r="D547" s="1" t="s">
        <v>27</v>
      </c>
      <c r="E547" s="2">
        <v>341</v>
      </c>
      <c r="F547" s="1" t="s">
        <v>29</v>
      </c>
      <c r="G547" s="1" t="s">
        <v>1204</v>
      </c>
      <c r="H547" s="1" t="s">
        <v>1204</v>
      </c>
      <c r="I547" s="2" t="s">
        <v>29</v>
      </c>
      <c r="J547" s="3">
        <v>1700</v>
      </c>
      <c r="K547" s="3">
        <v>15</v>
      </c>
      <c r="L547" s="3">
        <v>25500</v>
      </c>
      <c r="M547" s="1" t="s">
        <v>29</v>
      </c>
      <c r="N547" s="1" t="s">
        <v>40</v>
      </c>
      <c r="O547" s="3">
        <v>0</v>
      </c>
      <c r="P547" s="4" t="s">
        <v>1190</v>
      </c>
      <c r="Q547" s="1" t="b">
        <v>0</v>
      </c>
      <c r="R547" s="2">
        <v>15</v>
      </c>
      <c r="S547" s="3">
        <v>25500</v>
      </c>
      <c r="T547" s="2" t="s">
        <v>29</v>
      </c>
      <c r="U547" s="3">
        <v>0</v>
      </c>
      <c r="V547" s="2" t="s">
        <v>29</v>
      </c>
      <c r="W547" s="3">
        <v>0</v>
      </c>
      <c r="X547" s="2" t="s">
        <v>29</v>
      </c>
      <c r="Y547" s="3">
        <v>0</v>
      </c>
      <c r="Z547" s="1" t="s">
        <v>29</v>
      </c>
      <c r="AA547" s="1" t="b">
        <v>0</v>
      </c>
    </row>
    <row r="548" spans="1:27" x14ac:dyDescent="0.25">
      <c r="A548" s="1" t="b">
        <v>0</v>
      </c>
      <c r="B548" s="1" t="s">
        <v>1205</v>
      </c>
      <c r="C548" s="2">
        <v>1</v>
      </c>
      <c r="D548" s="1" t="s">
        <v>27</v>
      </c>
      <c r="E548" s="2">
        <v>342</v>
      </c>
      <c r="F548" s="1" t="s">
        <v>29</v>
      </c>
      <c r="G548" s="1" t="s">
        <v>1206</v>
      </c>
      <c r="H548" s="1" t="s">
        <v>1206</v>
      </c>
      <c r="I548" s="2" t="s">
        <v>29</v>
      </c>
      <c r="J548" s="3">
        <v>2300</v>
      </c>
      <c r="K548" s="3">
        <v>3</v>
      </c>
      <c r="L548" s="3">
        <v>6900</v>
      </c>
      <c r="M548" s="1" t="s">
        <v>29</v>
      </c>
      <c r="N548" s="1" t="s">
        <v>40</v>
      </c>
      <c r="O548" s="3">
        <v>0</v>
      </c>
      <c r="P548" s="4" t="s">
        <v>1190</v>
      </c>
      <c r="Q548" s="1" t="b">
        <v>0</v>
      </c>
      <c r="R548" s="2">
        <v>3</v>
      </c>
      <c r="S548" s="3">
        <v>6900</v>
      </c>
      <c r="T548" s="2" t="s">
        <v>29</v>
      </c>
      <c r="U548" s="3">
        <v>0</v>
      </c>
      <c r="V548" s="2" t="s">
        <v>29</v>
      </c>
      <c r="W548" s="3">
        <v>0</v>
      </c>
      <c r="X548" s="2" t="s">
        <v>29</v>
      </c>
      <c r="Y548" s="3">
        <v>0</v>
      </c>
      <c r="Z548" s="1" t="s">
        <v>29</v>
      </c>
      <c r="AA548" s="1" t="b">
        <v>0</v>
      </c>
    </row>
    <row r="549" spans="1:27" x14ac:dyDescent="0.25">
      <c r="A549" s="1" t="b">
        <v>0</v>
      </c>
      <c r="B549" s="1" t="s">
        <v>1207</v>
      </c>
      <c r="C549" s="2">
        <v>1</v>
      </c>
      <c r="D549" s="1" t="s">
        <v>27</v>
      </c>
      <c r="E549" s="2">
        <v>343</v>
      </c>
      <c r="F549" s="1" t="s">
        <v>29</v>
      </c>
      <c r="G549" s="1" t="s">
        <v>1208</v>
      </c>
      <c r="H549" s="1" t="s">
        <v>1208</v>
      </c>
      <c r="I549" s="2" t="s">
        <v>29</v>
      </c>
      <c r="J549" s="3">
        <v>2200</v>
      </c>
      <c r="K549" s="3">
        <v>7</v>
      </c>
      <c r="L549" s="3">
        <v>15400</v>
      </c>
      <c r="M549" s="1" t="s">
        <v>29</v>
      </c>
      <c r="N549" s="1" t="s">
        <v>40</v>
      </c>
      <c r="O549" s="3">
        <v>0</v>
      </c>
      <c r="P549" s="4" t="s">
        <v>1190</v>
      </c>
      <c r="Q549" s="1" t="b">
        <v>0</v>
      </c>
      <c r="R549" s="2">
        <v>7</v>
      </c>
      <c r="S549" s="3">
        <v>15400</v>
      </c>
      <c r="T549" s="2" t="s">
        <v>29</v>
      </c>
      <c r="U549" s="3">
        <v>0</v>
      </c>
      <c r="V549" s="2" t="s">
        <v>29</v>
      </c>
      <c r="W549" s="3">
        <v>0</v>
      </c>
      <c r="X549" s="2" t="s">
        <v>29</v>
      </c>
      <c r="Y549" s="3">
        <v>0</v>
      </c>
      <c r="Z549" s="1" t="s">
        <v>29</v>
      </c>
      <c r="AA549" s="1" t="b">
        <v>0</v>
      </c>
    </row>
    <row r="550" spans="1:27" x14ac:dyDescent="0.25">
      <c r="A550" s="1" t="b">
        <v>0</v>
      </c>
      <c r="B550" s="1" t="s">
        <v>1209</v>
      </c>
      <c r="C550" s="2">
        <v>1</v>
      </c>
      <c r="D550" s="1" t="s">
        <v>27</v>
      </c>
      <c r="E550" s="2">
        <v>344</v>
      </c>
      <c r="F550" s="1" t="s">
        <v>29</v>
      </c>
      <c r="G550" s="1" t="s">
        <v>1210</v>
      </c>
      <c r="H550" s="1" t="s">
        <v>1210</v>
      </c>
      <c r="I550" s="2" t="s">
        <v>29</v>
      </c>
      <c r="J550" s="3">
        <v>1200</v>
      </c>
      <c r="K550" s="3">
        <v>2</v>
      </c>
      <c r="L550" s="3">
        <v>2400</v>
      </c>
      <c r="M550" s="1" t="s">
        <v>29</v>
      </c>
      <c r="N550" s="1" t="s">
        <v>40</v>
      </c>
      <c r="O550" s="3">
        <v>0</v>
      </c>
      <c r="P550" s="4" t="s">
        <v>1190</v>
      </c>
      <c r="Q550" s="1" t="b">
        <v>0</v>
      </c>
      <c r="R550" s="2">
        <v>2</v>
      </c>
      <c r="S550" s="3">
        <v>2400</v>
      </c>
      <c r="T550" s="2" t="s">
        <v>29</v>
      </c>
      <c r="U550" s="3">
        <v>0</v>
      </c>
      <c r="V550" s="2" t="s">
        <v>29</v>
      </c>
      <c r="W550" s="3">
        <v>0</v>
      </c>
      <c r="X550" s="2" t="s">
        <v>29</v>
      </c>
      <c r="Y550" s="3">
        <v>0</v>
      </c>
      <c r="Z550" s="1" t="s">
        <v>29</v>
      </c>
      <c r="AA550" s="1" t="b">
        <v>0</v>
      </c>
    </row>
    <row r="551" spans="1:27" x14ac:dyDescent="0.25">
      <c r="A551" s="1" t="b">
        <v>0</v>
      </c>
      <c r="B551" s="1" t="s">
        <v>1211</v>
      </c>
      <c r="C551" s="2">
        <v>1</v>
      </c>
      <c r="D551" s="1" t="s">
        <v>27</v>
      </c>
      <c r="E551" s="2">
        <v>345</v>
      </c>
      <c r="F551" s="1" t="s">
        <v>29</v>
      </c>
      <c r="G551" s="1" t="s">
        <v>1212</v>
      </c>
      <c r="H551" s="1" t="s">
        <v>1212</v>
      </c>
      <c r="I551" s="2" t="s">
        <v>29</v>
      </c>
      <c r="J551" s="3">
        <v>1100</v>
      </c>
      <c r="K551" s="3">
        <v>5</v>
      </c>
      <c r="L551" s="3">
        <v>5500</v>
      </c>
      <c r="M551" s="1" t="s">
        <v>29</v>
      </c>
      <c r="N551" s="1" t="s">
        <v>40</v>
      </c>
      <c r="O551" s="3">
        <v>0</v>
      </c>
      <c r="P551" s="4" t="s">
        <v>1190</v>
      </c>
      <c r="Q551" s="1" t="b">
        <v>0</v>
      </c>
      <c r="R551" s="2">
        <v>5</v>
      </c>
      <c r="S551" s="3">
        <v>5500</v>
      </c>
      <c r="T551" s="2" t="s">
        <v>29</v>
      </c>
      <c r="U551" s="3">
        <v>0</v>
      </c>
      <c r="V551" s="2" t="s">
        <v>29</v>
      </c>
      <c r="W551" s="3">
        <v>0</v>
      </c>
      <c r="X551" s="2" t="s">
        <v>29</v>
      </c>
      <c r="Y551" s="3">
        <v>0</v>
      </c>
      <c r="Z551" s="1" t="s">
        <v>29</v>
      </c>
      <c r="AA551" s="1" t="b">
        <v>0</v>
      </c>
    </row>
    <row r="552" spans="1:27" x14ac:dyDescent="0.25">
      <c r="A552" s="1"/>
      <c r="B552" s="1"/>
      <c r="C552" s="2"/>
      <c r="D552" s="1"/>
      <c r="E552" s="2"/>
      <c r="F552" s="1"/>
      <c r="G552" s="1"/>
      <c r="H552" s="1"/>
      <c r="I552" s="2"/>
      <c r="J552" s="3"/>
      <c r="K552" s="3"/>
      <c r="L552" s="6">
        <f>SUBTOTAL(9,L540:L551)</f>
        <v>246540</v>
      </c>
      <c r="M552" s="1"/>
      <c r="N552" s="1"/>
      <c r="O552" s="3"/>
      <c r="P552" s="4"/>
      <c r="Q552" s="1"/>
      <c r="R552" s="2"/>
      <c r="S552" s="3"/>
      <c r="T552" s="2"/>
      <c r="U552" s="3"/>
      <c r="V552" s="2"/>
      <c r="W552" s="3"/>
      <c r="X552" s="2"/>
      <c r="Y552" s="3"/>
      <c r="Z552" s="1"/>
      <c r="AA552" s="1"/>
    </row>
    <row r="553" spans="1:27" x14ac:dyDescent="0.25">
      <c r="A553" s="1"/>
      <c r="B553" s="1"/>
      <c r="C553" s="2"/>
      <c r="D553" s="1"/>
      <c r="E553" s="2"/>
      <c r="F553" s="1"/>
      <c r="G553" s="1"/>
      <c r="H553" s="1"/>
      <c r="I553" s="2"/>
      <c r="J553" s="3"/>
      <c r="K553" s="3"/>
      <c r="L553" s="6">
        <f>SUBTOTAL(9,L516:L527,L530:L531,L534:L537,L540:L551)</f>
        <v>478890</v>
      </c>
      <c r="M553" s="1"/>
      <c r="N553" s="1"/>
      <c r="O553" s="3"/>
      <c r="P553" s="4"/>
      <c r="Q553" s="1"/>
      <c r="R553" s="2"/>
      <c r="S553" s="3"/>
      <c r="T553" s="2"/>
      <c r="U553" s="3"/>
      <c r="V553" s="2"/>
      <c r="W553" s="3"/>
      <c r="X553" s="2"/>
      <c r="Y553" s="3"/>
      <c r="Z553" s="1"/>
      <c r="AA553" s="1"/>
    </row>
    <row r="554" spans="1:27" x14ac:dyDescent="0.25">
      <c r="A554" s="5" t="s">
        <v>1213</v>
      </c>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1:27" x14ac:dyDescent="0.25">
      <c r="A555" s="5" t="s">
        <v>1214</v>
      </c>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1:27" x14ac:dyDescent="0.25">
      <c r="A556" s="1" t="b">
        <v>0</v>
      </c>
      <c r="B556" s="1" t="s">
        <v>1215</v>
      </c>
      <c r="C556" s="2">
        <v>1</v>
      </c>
      <c r="D556" s="1" t="s">
        <v>27</v>
      </c>
      <c r="E556" s="2">
        <v>156</v>
      </c>
      <c r="F556" s="1" t="s">
        <v>29</v>
      </c>
      <c r="G556" s="1" t="s">
        <v>1216</v>
      </c>
      <c r="H556" s="1" t="s">
        <v>29</v>
      </c>
      <c r="I556" s="2" t="s">
        <v>29</v>
      </c>
      <c r="J556" s="3">
        <v>54</v>
      </c>
      <c r="K556" s="3">
        <v>984</v>
      </c>
      <c r="L556" s="3">
        <v>53136</v>
      </c>
      <c r="M556" s="1" t="s">
        <v>751</v>
      </c>
      <c r="N556" s="1" t="s">
        <v>1217</v>
      </c>
      <c r="O556" s="3">
        <v>0</v>
      </c>
      <c r="P556" s="4" t="s">
        <v>1070</v>
      </c>
      <c r="Q556" s="1" t="b">
        <v>0</v>
      </c>
      <c r="R556" s="2">
        <v>984</v>
      </c>
      <c r="S556" s="3">
        <v>53136</v>
      </c>
      <c r="T556" s="2" t="s">
        <v>29</v>
      </c>
      <c r="U556" s="3">
        <v>0</v>
      </c>
      <c r="V556" s="2" t="s">
        <v>29</v>
      </c>
      <c r="W556" s="3">
        <v>0</v>
      </c>
      <c r="X556" s="2" t="s">
        <v>29</v>
      </c>
      <c r="Y556" s="3">
        <v>0</v>
      </c>
      <c r="Z556" s="1" t="s">
        <v>29</v>
      </c>
      <c r="AA556" s="1" t="b">
        <v>0</v>
      </c>
    </row>
    <row r="557" spans="1:27" x14ac:dyDescent="0.25">
      <c r="A557" s="1" t="b">
        <v>0</v>
      </c>
      <c r="B557" s="1" t="s">
        <v>1218</v>
      </c>
      <c r="C557" s="2">
        <v>1</v>
      </c>
      <c r="D557" s="1" t="s">
        <v>27</v>
      </c>
      <c r="E557" s="2">
        <v>157</v>
      </c>
      <c r="F557" s="1" t="s">
        <v>29</v>
      </c>
      <c r="G557" s="1" t="s">
        <v>1219</v>
      </c>
      <c r="H557" s="1" t="s">
        <v>29</v>
      </c>
      <c r="I557" s="2" t="s">
        <v>29</v>
      </c>
      <c r="J557" s="3">
        <v>25</v>
      </c>
      <c r="K557" s="3">
        <v>1000</v>
      </c>
      <c r="L557" s="3">
        <v>25000</v>
      </c>
      <c r="M557" s="1" t="s">
        <v>751</v>
      </c>
      <c r="N557" s="1" t="s">
        <v>1217</v>
      </c>
      <c r="O557" s="3">
        <v>0</v>
      </c>
      <c r="P557" s="4" t="s">
        <v>1070</v>
      </c>
      <c r="Q557" s="1" t="b">
        <v>0</v>
      </c>
      <c r="R557" s="2">
        <v>1000</v>
      </c>
      <c r="S557" s="3">
        <v>25000</v>
      </c>
      <c r="T557" s="2" t="s">
        <v>29</v>
      </c>
      <c r="U557" s="3">
        <v>0</v>
      </c>
      <c r="V557" s="2" t="s">
        <v>29</v>
      </c>
      <c r="W557" s="3">
        <v>0</v>
      </c>
      <c r="X557" s="2" t="s">
        <v>29</v>
      </c>
      <c r="Y557" s="3">
        <v>0</v>
      </c>
      <c r="Z557" s="1" t="s">
        <v>29</v>
      </c>
      <c r="AA557" s="1" t="b">
        <v>0</v>
      </c>
    </row>
    <row r="558" spans="1:27" x14ac:dyDescent="0.25">
      <c r="A558" s="1" t="b">
        <v>0</v>
      </c>
      <c r="B558" s="1" t="s">
        <v>1220</v>
      </c>
      <c r="C558" s="2">
        <v>1</v>
      </c>
      <c r="D558" s="1" t="s">
        <v>27</v>
      </c>
      <c r="E558" s="2">
        <v>291</v>
      </c>
      <c r="F558" s="1" t="s">
        <v>29</v>
      </c>
      <c r="G558" s="1" t="s">
        <v>1221</v>
      </c>
      <c r="H558" s="1" t="s">
        <v>1221</v>
      </c>
      <c r="I558" s="2" t="s">
        <v>29</v>
      </c>
      <c r="J558" s="3">
        <v>12</v>
      </c>
      <c r="K558" s="3">
        <v>880</v>
      </c>
      <c r="L558" s="3">
        <v>10560</v>
      </c>
      <c r="M558" s="1" t="s">
        <v>751</v>
      </c>
      <c r="N558" s="1" t="s">
        <v>40</v>
      </c>
      <c r="O558" s="3">
        <v>0</v>
      </c>
      <c r="P558" s="4" t="s">
        <v>1070</v>
      </c>
      <c r="Q558" s="1" t="b">
        <v>0</v>
      </c>
      <c r="R558" s="2">
        <v>880</v>
      </c>
      <c r="S558" s="3">
        <v>10560</v>
      </c>
      <c r="T558" s="2" t="s">
        <v>29</v>
      </c>
      <c r="U558" s="3">
        <v>0</v>
      </c>
      <c r="V558" s="2" t="s">
        <v>29</v>
      </c>
      <c r="W558" s="3">
        <v>0</v>
      </c>
      <c r="X558" s="2" t="s">
        <v>29</v>
      </c>
      <c r="Y558" s="3">
        <v>0</v>
      </c>
      <c r="Z558" s="1" t="s">
        <v>29</v>
      </c>
      <c r="AA558" s="1" t="b">
        <v>0</v>
      </c>
    </row>
    <row r="559" spans="1:27" x14ac:dyDescent="0.25">
      <c r="A559" s="1" t="b">
        <v>0</v>
      </c>
      <c r="B559" s="1" t="s">
        <v>1222</v>
      </c>
      <c r="C559" s="2">
        <v>1</v>
      </c>
      <c r="D559" s="1" t="s">
        <v>27</v>
      </c>
      <c r="E559" s="2">
        <v>292</v>
      </c>
      <c r="F559" s="1" t="s">
        <v>29</v>
      </c>
      <c r="G559" s="1" t="s">
        <v>1223</v>
      </c>
      <c r="H559" s="1" t="s">
        <v>1223</v>
      </c>
      <c r="I559" s="2" t="s">
        <v>29</v>
      </c>
      <c r="J559" s="3">
        <v>70</v>
      </c>
      <c r="K559" s="3">
        <v>660</v>
      </c>
      <c r="L559" s="3">
        <v>46200</v>
      </c>
      <c r="M559" s="1" t="s">
        <v>751</v>
      </c>
      <c r="N559" s="1" t="s">
        <v>40</v>
      </c>
      <c r="O559" s="3">
        <v>0</v>
      </c>
      <c r="P559" s="4" t="s">
        <v>1070</v>
      </c>
      <c r="Q559" s="1" t="b">
        <v>0</v>
      </c>
      <c r="R559" s="2">
        <v>660</v>
      </c>
      <c r="S559" s="3">
        <v>46200</v>
      </c>
      <c r="T559" s="2" t="s">
        <v>29</v>
      </c>
      <c r="U559" s="3">
        <v>0</v>
      </c>
      <c r="V559" s="2" t="s">
        <v>29</v>
      </c>
      <c r="W559" s="3">
        <v>0</v>
      </c>
      <c r="X559" s="2" t="s">
        <v>29</v>
      </c>
      <c r="Y559" s="3">
        <v>0</v>
      </c>
      <c r="Z559" s="1" t="s">
        <v>29</v>
      </c>
      <c r="AA559" s="1" t="b">
        <v>0</v>
      </c>
    </row>
    <row r="560" spans="1:27" x14ac:dyDescent="0.25">
      <c r="A560" s="1" t="b">
        <v>0</v>
      </c>
      <c r="B560" s="1" t="s">
        <v>1224</v>
      </c>
      <c r="C560" s="2">
        <v>1</v>
      </c>
      <c r="D560" s="1" t="s">
        <v>27</v>
      </c>
      <c r="E560" s="2">
        <v>293</v>
      </c>
      <c r="F560" s="1" t="s">
        <v>29</v>
      </c>
      <c r="G560" s="1" t="s">
        <v>1225</v>
      </c>
      <c r="H560" s="1" t="s">
        <v>1225</v>
      </c>
      <c r="I560" s="2" t="s">
        <v>29</v>
      </c>
      <c r="J560" s="3">
        <v>60</v>
      </c>
      <c r="K560" s="3">
        <v>240</v>
      </c>
      <c r="L560" s="3">
        <v>14400</v>
      </c>
      <c r="M560" s="1" t="s">
        <v>751</v>
      </c>
      <c r="N560" s="1" t="s">
        <v>40</v>
      </c>
      <c r="O560" s="3">
        <v>0</v>
      </c>
      <c r="P560" s="4" t="s">
        <v>1070</v>
      </c>
      <c r="Q560" s="1" t="b">
        <v>0</v>
      </c>
      <c r="R560" s="2">
        <v>240</v>
      </c>
      <c r="S560" s="3">
        <v>14400</v>
      </c>
      <c r="T560" s="2" t="s">
        <v>29</v>
      </c>
      <c r="U560" s="3">
        <v>0</v>
      </c>
      <c r="V560" s="2" t="s">
        <v>29</v>
      </c>
      <c r="W560" s="3">
        <v>0</v>
      </c>
      <c r="X560" s="2" t="s">
        <v>29</v>
      </c>
      <c r="Y560" s="3">
        <v>0</v>
      </c>
      <c r="Z560" s="1" t="s">
        <v>29</v>
      </c>
      <c r="AA560" s="1" t="b">
        <v>0</v>
      </c>
    </row>
    <row r="561" spans="1:27" x14ac:dyDescent="0.25">
      <c r="A561" s="1" t="b">
        <v>0</v>
      </c>
      <c r="B561" s="1" t="s">
        <v>1226</v>
      </c>
      <c r="C561" s="2">
        <v>1</v>
      </c>
      <c r="D561" s="1" t="s">
        <v>27</v>
      </c>
      <c r="E561" s="2">
        <v>294</v>
      </c>
      <c r="F561" s="1" t="s">
        <v>29</v>
      </c>
      <c r="G561" s="1" t="s">
        <v>1227</v>
      </c>
      <c r="H561" s="1" t="s">
        <v>1227</v>
      </c>
      <c r="I561" s="2" t="s">
        <v>29</v>
      </c>
      <c r="J561" s="3">
        <v>26</v>
      </c>
      <c r="K561" s="3">
        <v>180</v>
      </c>
      <c r="L561" s="3">
        <v>4680</v>
      </c>
      <c r="M561" s="1" t="s">
        <v>751</v>
      </c>
      <c r="N561" s="1" t="s">
        <v>40</v>
      </c>
      <c r="O561" s="3">
        <v>0</v>
      </c>
      <c r="P561" s="4" t="s">
        <v>1070</v>
      </c>
      <c r="Q561" s="1" t="b">
        <v>0</v>
      </c>
      <c r="R561" s="2">
        <v>180</v>
      </c>
      <c r="S561" s="3">
        <v>4680</v>
      </c>
      <c r="T561" s="2" t="s">
        <v>29</v>
      </c>
      <c r="U561" s="3">
        <v>0</v>
      </c>
      <c r="V561" s="2" t="s">
        <v>29</v>
      </c>
      <c r="W561" s="3">
        <v>0</v>
      </c>
      <c r="X561" s="2" t="s">
        <v>29</v>
      </c>
      <c r="Y561" s="3">
        <v>0</v>
      </c>
      <c r="Z561" s="1" t="s">
        <v>29</v>
      </c>
      <c r="AA561" s="1" t="b">
        <v>0</v>
      </c>
    </row>
    <row r="562" spans="1:27" x14ac:dyDescent="0.25">
      <c r="A562" s="1" t="b">
        <v>0</v>
      </c>
      <c r="B562" s="1" t="s">
        <v>1228</v>
      </c>
      <c r="C562" s="2">
        <v>1</v>
      </c>
      <c r="D562" s="1" t="s">
        <v>27</v>
      </c>
      <c r="E562" s="2">
        <v>296</v>
      </c>
      <c r="F562" s="1" t="s">
        <v>29</v>
      </c>
      <c r="G562" s="1" t="s">
        <v>1229</v>
      </c>
      <c r="H562" s="1" t="s">
        <v>1229</v>
      </c>
      <c r="I562" s="2" t="s">
        <v>29</v>
      </c>
      <c r="J562" s="3">
        <v>560</v>
      </c>
      <c r="K562" s="3">
        <v>60</v>
      </c>
      <c r="L562" s="3">
        <v>33600</v>
      </c>
      <c r="M562" s="1" t="s">
        <v>751</v>
      </c>
      <c r="N562" s="1" t="s">
        <v>40</v>
      </c>
      <c r="O562" s="3">
        <v>0</v>
      </c>
      <c r="P562" s="4" t="s">
        <v>1070</v>
      </c>
      <c r="Q562" s="1" t="b">
        <v>0</v>
      </c>
      <c r="R562" s="2">
        <v>60</v>
      </c>
      <c r="S562" s="3">
        <v>33600</v>
      </c>
      <c r="T562" s="2" t="s">
        <v>29</v>
      </c>
      <c r="U562" s="3">
        <v>0</v>
      </c>
      <c r="V562" s="2" t="s">
        <v>29</v>
      </c>
      <c r="W562" s="3">
        <v>0</v>
      </c>
      <c r="X562" s="2" t="s">
        <v>29</v>
      </c>
      <c r="Y562" s="3">
        <v>0</v>
      </c>
      <c r="Z562" s="1" t="s">
        <v>29</v>
      </c>
      <c r="AA562" s="1" t="b">
        <v>0</v>
      </c>
    </row>
    <row r="563" spans="1:27" x14ac:dyDescent="0.25">
      <c r="A563" s="1"/>
      <c r="B563" s="1"/>
      <c r="C563" s="2"/>
      <c r="D563" s="1"/>
      <c r="E563" s="2"/>
      <c r="F563" s="1"/>
      <c r="G563" s="1"/>
      <c r="H563" s="1"/>
      <c r="I563" s="2"/>
      <c r="J563" s="3"/>
      <c r="K563" s="3"/>
      <c r="L563" s="6">
        <f>SUBTOTAL(9,L556:L562)</f>
        <v>187576</v>
      </c>
      <c r="M563" s="1"/>
      <c r="N563" s="1"/>
      <c r="O563" s="3"/>
      <c r="P563" s="4"/>
      <c r="Q563" s="1"/>
      <c r="R563" s="2"/>
      <c r="S563" s="3"/>
      <c r="T563" s="2"/>
      <c r="U563" s="3"/>
      <c r="V563" s="2"/>
      <c r="W563" s="3"/>
      <c r="X563" s="2"/>
      <c r="Y563" s="3"/>
      <c r="Z563" s="1"/>
      <c r="AA563" s="1"/>
    </row>
    <row r="564" spans="1:27" x14ac:dyDescent="0.25">
      <c r="A564" s="1"/>
      <c r="B564" s="1"/>
      <c r="C564" s="2"/>
      <c r="D564" s="1"/>
      <c r="E564" s="2"/>
      <c r="F564" s="1"/>
      <c r="G564" s="1"/>
      <c r="H564" s="1"/>
      <c r="I564" s="2"/>
      <c r="J564" s="3"/>
      <c r="K564" s="3"/>
      <c r="L564" s="6">
        <f>SUBTOTAL(9,L556:L562)</f>
        <v>187576</v>
      </c>
      <c r="M564" s="1"/>
      <c r="N564" s="1"/>
      <c r="O564" s="3"/>
      <c r="P564" s="4"/>
      <c r="Q564" s="1"/>
      <c r="R564" s="2"/>
      <c r="S564" s="3"/>
      <c r="T564" s="2"/>
      <c r="U564" s="3"/>
      <c r="V564" s="2"/>
      <c r="W564" s="3"/>
      <c r="X564" s="2"/>
      <c r="Y564" s="3"/>
      <c r="Z564" s="1"/>
      <c r="AA564" s="1"/>
    </row>
    <row r="565" spans="1:27" x14ac:dyDescent="0.25">
      <c r="A565" s="5" t="s">
        <v>1230</v>
      </c>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1:27" x14ac:dyDescent="0.25">
      <c r="A566" s="5" t="s">
        <v>1231</v>
      </c>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1:27" x14ac:dyDescent="0.25">
      <c r="A567" s="1" t="b">
        <v>0</v>
      </c>
      <c r="B567" s="1" t="s">
        <v>1232</v>
      </c>
      <c r="C567" s="2">
        <v>1</v>
      </c>
      <c r="D567" s="1" t="s">
        <v>27</v>
      </c>
      <c r="E567" s="2">
        <v>283</v>
      </c>
      <c r="F567" s="1" t="s">
        <v>29</v>
      </c>
      <c r="G567" s="1" t="s">
        <v>1233</v>
      </c>
      <c r="H567" s="1" t="s">
        <v>1233</v>
      </c>
      <c r="I567" s="2" t="s">
        <v>29</v>
      </c>
      <c r="J567" s="3">
        <v>58</v>
      </c>
      <c r="K567" s="3">
        <v>600</v>
      </c>
      <c r="L567" s="3">
        <v>34800</v>
      </c>
      <c r="M567" s="1" t="s">
        <v>751</v>
      </c>
      <c r="N567" s="1" t="s">
        <v>40</v>
      </c>
      <c r="O567" s="3">
        <v>0</v>
      </c>
      <c r="P567" s="4" t="s">
        <v>1070</v>
      </c>
      <c r="Q567" s="1" t="b">
        <v>0</v>
      </c>
      <c r="R567" s="2">
        <v>600</v>
      </c>
      <c r="S567" s="3">
        <v>34800</v>
      </c>
      <c r="T567" s="2" t="s">
        <v>29</v>
      </c>
      <c r="U567" s="3">
        <v>0</v>
      </c>
      <c r="V567" s="2" t="s">
        <v>29</v>
      </c>
      <c r="W567" s="3">
        <v>0</v>
      </c>
      <c r="X567" s="2" t="s">
        <v>29</v>
      </c>
      <c r="Y567" s="3">
        <v>0</v>
      </c>
      <c r="Z567" s="1" t="s">
        <v>29</v>
      </c>
      <c r="AA567" s="1" t="b">
        <v>0</v>
      </c>
    </row>
    <row r="568" spans="1:27" x14ac:dyDescent="0.25">
      <c r="A568" s="1" t="b">
        <v>0</v>
      </c>
      <c r="B568" s="1" t="s">
        <v>1234</v>
      </c>
      <c r="C568" s="2">
        <v>1</v>
      </c>
      <c r="D568" s="1" t="s">
        <v>27</v>
      </c>
      <c r="E568" s="2">
        <v>284</v>
      </c>
      <c r="F568" s="1" t="s">
        <v>29</v>
      </c>
      <c r="G568" s="1" t="s">
        <v>1235</v>
      </c>
      <c r="H568" s="1" t="s">
        <v>1235</v>
      </c>
      <c r="I568" s="2" t="s">
        <v>29</v>
      </c>
      <c r="J568" s="3">
        <v>50</v>
      </c>
      <c r="K568" s="3">
        <v>1560</v>
      </c>
      <c r="L568" s="3">
        <v>78000</v>
      </c>
      <c r="M568" s="1" t="s">
        <v>751</v>
      </c>
      <c r="N568" s="1" t="s">
        <v>40</v>
      </c>
      <c r="O568" s="3">
        <v>0</v>
      </c>
      <c r="P568" s="4" t="s">
        <v>1070</v>
      </c>
      <c r="Q568" s="1" t="b">
        <v>0</v>
      </c>
      <c r="R568" s="2">
        <v>1560</v>
      </c>
      <c r="S568" s="3">
        <v>78000</v>
      </c>
      <c r="T568" s="2" t="s">
        <v>29</v>
      </c>
      <c r="U568" s="3">
        <v>0</v>
      </c>
      <c r="V568" s="2" t="s">
        <v>29</v>
      </c>
      <c r="W568" s="3">
        <v>0</v>
      </c>
      <c r="X568" s="2" t="s">
        <v>29</v>
      </c>
      <c r="Y568" s="3">
        <v>0</v>
      </c>
      <c r="Z568" s="1" t="s">
        <v>29</v>
      </c>
      <c r="AA568" s="1" t="b">
        <v>0</v>
      </c>
    </row>
    <row r="569" spans="1:27" x14ac:dyDescent="0.25">
      <c r="A569" s="1" t="b">
        <v>0</v>
      </c>
      <c r="B569" s="1" t="s">
        <v>1236</v>
      </c>
      <c r="C569" s="2">
        <v>1</v>
      </c>
      <c r="D569" s="1" t="s">
        <v>27</v>
      </c>
      <c r="E569" s="2">
        <v>285</v>
      </c>
      <c r="F569" s="1" t="s">
        <v>29</v>
      </c>
      <c r="G569" s="1" t="s">
        <v>1237</v>
      </c>
      <c r="H569" s="1" t="s">
        <v>1237</v>
      </c>
      <c r="I569" s="2" t="s">
        <v>29</v>
      </c>
      <c r="J569" s="3">
        <v>60</v>
      </c>
      <c r="K569" s="3">
        <v>480</v>
      </c>
      <c r="L569" s="3">
        <v>28800</v>
      </c>
      <c r="M569" s="1" t="s">
        <v>751</v>
      </c>
      <c r="N569" s="1" t="s">
        <v>40</v>
      </c>
      <c r="O569" s="3">
        <v>0</v>
      </c>
      <c r="P569" s="4" t="s">
        <v>1070</v>
      </c>
      <c r="Q569" s="1" t="b">
        <v>0</v>
      </c>
      <c r="R569" s="2">
        <v>480</v>
      </c>
      <c r="S569" s="3">
        <v>28800</v>
      </c>
      <c r="T569" s="2" t="s">
        <v>29</v>
      </c>
      <c r="U569" s="3">
        <v>0</v>
      </c>
      <c r="V569" s="2" t="s">
        <v>29</v>
      </c>
      <c r="W569" s="3">
        <v>0</v>
      </c>
      <c r="X569" s="2" t="s">
        <v>29</v>
      </c>
      <c r="Y569" s="3">
        <v>0</v>
      </c>
      <c r="Z569" s="1" t="s">
        <v>29</v>
      </c>
      <c r="AA569" s="1" t="b">
        <v>0</v>
      </c>
    </row>
    <row r="570" spans="1:27" x14ac:dyDescent="0.25">
      <c r="A570" s="1" t="b">
        <v>0</v>
      </c>
      <c r="B570" s="1" t="s">
        <v>1238</v>
      </c>
      <c r="C570" s="2">
        <v>1</v>
      </c>
      <c r="D570" s="1" t="s">
        <v>27</v>
      </c>
      <c r="E570" s="2">
        <v>286</v>
      </c>
      <c r="F570" s="1" t="s">
        <v>29</v>
      </c>
      <c r="G570" s="1" t="s">
        <v>1239</v>
      </c>
      <c r="H570" s="1" t="s">
        <v>1239</v>
      </c>
      <c r="I570" s="2" t="s">
        <v>29</v>
      </c>
      <c r="J570" s="3">
        <v>22</v>
      </c>
      <c r="K570" s="3">
        <v>420</v>
      </c>
      <c r="L570" s="3">
        <v>9240</v>
      </c>
      <c r="M570" s="1" t="s">
        <v>751</v>
      </c>
      <c r="N570" s="1" t="s">
        <v>40</v>
      </c>
      <c r="O570" s="3">
        <v>0</v>
      </c>
      <c r="P570" s="4" t="s">
        <v>1070</v>
      </c>
      <c r="Q570" s="1" t="b">
        <v>0</v>
      </c>
      <c r="R570" s="2">
        <v>420</v>
      </c>
      <c r="S570" s="3">
        <v>9240</v>
      </c>
      <c r="T570" s="2" t="s">
        <v>29</v>
      </c>
      <c r="U570" s="3">
        <v>0</v>
      </c>
      <c r="V570" s="2" t="s">
        <v>29</v>
      </c>
      <c r="W570" s="3">
        <v>0</v>
      </c>
      <c r="X570" s="2" t="s">
        <v>29</v>
      </c>
      <c r="Y570" s="3">
        <v>0</v>
      </c>
      <c r="Z570" s="1" t="s">
        <v>29</v>
      </c>
      <c r="AA570" s="1" t="b">
        <v>0</v>
      </c>
    </row>
    <row r="571" spans="1:27" x14ac:dyDescent="0.25">
      <c r="A571" s="1" t="b">
        <v>0</v>
      </c>
      <c r="B571" s="1" t="s">
        <v>1240</v>
      </c>
      <c r="C571" s="2">
        <v>1</v>
      </c>
      <c r="D571" s="1" t="s">
        <v>27</v>
      </c>
      <c r="E571" s="2">
        <v>287</v>
      </c>
      <c r="F571" s="1" t="s">
        <v>29</v>
      </c>
      <c r="G571" s="1" t="s">
        <v>1241</v>
      </c>
      <c r="H571" s="1" t="s">
        <v>1241</v>
      </c>
      <c r="I571" s="2" t="s">
        <v>29</v>
      </c>
      <c r="J571" s="3">
        <v>60</v>
      </c>
      <c r="K571" s="3">
        <v>240</v>
      </c>
      <c r="L571" s="3">
        <v>14400</v>
      </c>
      <c r="M571" s="1" t="s">
        <v>751</v>
      </c>
      <c r="N571" s="1" t="s">
        <v>40</v>
      </c>
      <c r="O571" s="3">
        <v>0</v>
      </c>
      <c r="P571" s="4" t="s">
        <v>1070</v>
      </c>
      <c r="Q571" s="1" t="b">
        <v>0</v>
      </c>
      <c r="R571" s="2">
        <v>240</v>
      </c>
      <c r="S571" s="3">
        <v>14400</v>
      </c>
      <c r="T571" s="2" t="s">
        <v>29</v>
      </c>
      <c r="U571" s="3">
        <v>0</v>
      </c>
      <c r="V571" s="2" t="s">
        <v>29</v>
      </c>
      <c r="W571" s="3">
        <v>0</v>
      </c>
      <c r="X571" s="2" t="s">
        <v>29</v>
      </c>
      <c r="Y571" s="3">
        <v>0</v>
      </c>
      <c r="Z571" s="1" t="s">
        <v>29</v>
      </c>
      <c r="AA571" s="1" t="b">
        <v>0</v>
      </c>
    </row>
    <row r="572" spans="1:27" x14ac:dyDescent="0.25">
      <c r="A572" s="1" t="b">
        <v>0</v>
      </c>
      <c r="B572" s="1" t="s">
        <v>1242</v>
      </c>
      <c r="C572" s="2">
        <v>1</v>
      </c>
      <c r="D572" s="1" t="s">
        <v>27</v>
      </c>
      <c r="E572" s="2">
        <v>288</v>
      </c>
      <c r="F572" s="1" t="s">
        <v>29</v>
      </c>
      <c r="G572" s="1" t="s">
        <v>1243</v>
      </c>
      <c r="H572" s="1" t="s">
        <v>1243</v>
      </c>
      <c r="I572" s="2" t="s">
        <v>29</v>
      </c>
      <c r="J572" s="3">
        <v>51</v>
      </c>
      <c r="K572" s="3">
        <v>120</v>
      </c>
      <c r="L572" s="3">
        <v>6120</v>
      </c>
      <c r="M572" s="1" t="s">
        <v>751</v>
      </c>
      <c r="N572" s="1" t="s">
        <v>40</v>
      </c>
      <c r="O572" s="3">
        <v>0</v>
      </c>
      <c r="P572" s="4" t="s">
        <v>1070</v>
      </c>
      <c r="Q572" s="1" t="b">
        <v>0</v>
      </c>
      <c r="R572" s="2">
        <v>120</v>
      </c>
      <c r="S572" s="3">
        <v>6120</v>
      </c>
      <c r="T572" s="2" t="s">
        <v>29</v>
      </c>
      <c r="U572" s="3">
        <v>0</v>
      </c>
      <c r="V572" s="2" t="s">
        <v>29</v>
      </c>
      <c r="W572" s="3">
        <v>0</v>
      </c>
      <c r="X572" s="2" t="s">
        <v>29</v>
      </c>
      <c r="Y572" s="3">
        <v>0</v>
      </c>
      <c r="Z572" s="1" t="s">
        <v>29</v>
      </c>
      <c r="AA572" s="1" t="b">
        <v>0</v>
      </c>
    </row>
    <row r="573" spans="1:27" x14ac:dyDescent="0.25">
      <c r="A573" s="1" t="b">
        <v>0</v>
      </c>
      <c r="B573" s="1" t="s">
        <v>1244</v>
      </c>
      <c r="C573" s="2">
        <v>1</v>
      </c>
      <c r="D573" s="1" t="s">
        <v>27</v>
      </c>
      <c r="E573" s="2">
        <v>289</v>
      </c>
      <c r="F573" s="1" t="s">
        <v>29</v>
      </c>
      <c r="G573" s="1" t="s">
        <v>1245</v>
      </c>
      <c r="H573" s="1" t="s">
        <v>1245</v>
      </c>
      <c r="I573" s="2" t="s">
        <v>29</v>
      </c>
      <c r="J573" s="3">
        <v>40</v>
      </c>
      <c r="K573" s="3">
        <v>780</v>
      </c>
      <c r="L573" s="3">
        <v>31200</v>
      </c>
      <c r="M573" s="1" t="s">
        <v>751</v>
      </c>
      <c r="N573" s="1" t="s">
        <v>40</v>
      </c>
      <c r="O573" s="3">
        <v>0</v>
      </c>
      <c r="P573" s="4" t="s">
        <v>1070</v>
      </c>
      <c r="Q573" s="1" t="b">
        <v>0</v>
      </c>
      <c r="R573" s="2">
        <v>780</v>
      </c>
      <c r="S573" s="3">
        <v>31200</v>
      </c>
      <c r="T573" s="2" t="s">
        <v>29</v>
      </c>
      <c r="U573" s="3">
        <v>0</v>
      </c>
      <c r="V573" s="2" t="s">
        <v>29</v>
      </c>
      <c r="W573" s="3">
        <v>0</v>
      </c>
      <c r="X573" s="2" t="s">
        <v>29</v>
      </c>
      <c r="Y573" s="3">
        <v>0</v>
      </c>
      <c r="Z573" s="1" t="s">
        <v>29</v>
      </c>
      <c r="AA573" s="1" t="b">
        <v>0</v>
      </c>
    </row>
    <row r="574" spans="1:27" x14ac:dyDescent="0.25">
      <c r="A574" s="1" t="b">
        <v>0</v>
      </c>
      <c r="B574" s="1" t="s">
        <v>1246</v>
      </c>
      <c r="C574" s="2">
        <v>1</v>
      </c>
      <c r="D574" s="1" t="s">
        <v>27</v>
      </c>
      <c r="E574" s="2">
        <v>290</v>
      </c>
      <c r="F574" s="1" t="s">
        <v>29</v>
      </c>
      <c r="G574" s="1" t="s">
        <v>1247</v>
      </c>
      <c r="H574" s="1" t="s">
        <v>1247</v>
      </c>
      <c r="I574" s="2" t="s">
        <v>29</v>
      </c>
      <c r="J574" s="3">
        <v>35</v>
      </c>
      <c r="K574" s="3">
        <v>120</v>
      </c>
      <c r="L574" s="3">
        <v>4200</v>
      </c>
      <c r="M574" s="1" t="s">
        <v>751</v>
      </c>
      <c r="N574" s="1" t="s">
        <v>40</v>
      </c>
      <c r="O574" s="3">
        <v>0</v>
      </c>
      <c r="P574" s="4" t="s">
        <v>1070</v>
      </c>
      <c r="Q574" s="1" t="b">
        <v>0</v>
      </c>
      <c r="R574" s="2">
        <v>120</v>
      </c>
      <c r="S574" s="3">
        <v>4200</v>
      </c>
      <c r="T574" s="2" t="s">
        <v>29</v>
      </c>
      <c r="U574" s="3">
        <v>0</v>
      </c>
      <c r="V574" s="2" t="s">
        <v>29</v>
      </c>
      <c r="W574" s="3">
        <v>0</v>
      </c>
      <c r="X574" s="2" t="s">
        <v>29</v>
      </c>
      <c r="Y574" s="3">
        <v>0</v>
      </c>
      <c r="Z574" s="1" t="s">
        <v>29</v>
      </c>
      <c r="AA574" s="1" t="b">
        <v>0</v>
      </c>
    </row>
    <row r="575" spans="1:27" x14ac:dyDescent="0.25">
      <c r="A575" s="1"/>
      <c r="B575" s="1"/>
      <c r="C575" s="2"/>
      <c r="D575" s="1"/>
      <c r="E575" s="2"/>
      <c r="F575" s="1"/>
      <c r="G575" s="1"/>
      <c r="H575" s="1"/>
      <c r="I575" s="2"/>
      <c r="J575" s="3"/>
      <c r="K575" s="3"/>
      <c r="L575" s="6">
        <f>SUBTOTAL(9,L567:L574)</f>
        <v>206760</v>
      </c>
      <c r="M575" s="1"/>
      <c r="N575" s="1"/>
      <c r="O575" s="3"/>
      <c r="P575" s="4"/>
      <c r="Q575" s="1"/>
      <c r="R575" s="2"/>
      <c r="S575" s="3"/>
      <c r="T575" s="2"/>
      <c r="U575" s="3"/>
      <c r="V575" s="2"/>
      <c r="W575" s="3"/>
      <c r="X575" s="2"/>
      <c r="Y575" s="3"/>
      <c r="Z575" s="1"/>
      <c r="AA575" s="1"/>
    </row>
    <row r="576" spans="1:27" x14ac:dyDescent="0.25">
      <c r="A576" s="5" t="s">
        <v>1248</v>
      </c>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1:27" x14ac:dyDescent="0.25">
      <c r="A577" s="1" t="b">
        <v>0</v>
      </c>
      <c r="B577" s="1" t="s">
        <v>1249</v>
      </c>
      <c r="C577" s="2">
        <v>2</v>
      </c>
      <c r="D577" s="1" t="s">
        <v>748</v>
      </c>
      <c r="E577" s="2">
        <v>264</v>
      </c>
      <c r="F577" s="1" t="s">
        <v>29</v>
      </c>
      <c r="G577" s="1" t="s">
        <v>1250</v>
      </c>
      <c r="H577" s="1" t="s">
        <v>1250</v>
      </c>
      <c r="I577" s="2" t="s">
        <v>29</v>
      </c>
      <c r="J577" s="3">
        <v>160</v>
      </c>
      <c r="K577" s="3">
        <v>26</v>
      </c>
      <c r="L577" s="3">
        <v>4160</v>
      </c>
      <c r="M577" s="1" t="s">
        <v>751</v>
      </c>
      <c r="N577" s="1" t="s">
        <v>40</v>
      </c>
      <c r="O577" s="3">
        <v>0</v>
      </c>
      <c r="P577" s="4" t="s">
        <v>1251</v>
      </c>
      <c r="Q577" s="1" t="b">
        <v>0</v>
      </c>
      <c r="R577" s="2">
        <v>26</v>
      </c>
      <c r="S577" s="3">
        <v>4160</v>
      </c>
      <c r="T577" s="2" t="s">
        <v>29</v>
      </c>
      <c r="U577" s="3">
        <v>0</v>
      </c>
      <c r="V577" s="2" t="s">
        <v>29</v>
      </c>
      <c r="W577" s="3">
        <v>0</v>
      </c>
      <c r="X577" s="2" t="s">
        <v>29</v>
      </c>
      <c r="Y577" s="3">
        <v>0</v>
      </c>
      <c r="Z577" s="1" t="s">
        <v>29</v>
      </c>
      <c r="AA577" s="1" t="b">
        <v>0</v>
      </c>
    </row>
    <row r="578" spans="1:27" x14ac:dyDescent="0.25">
      <c r="A578" s="1" t="b">
        <v>0</v>
      </c>
      <c r="B578" s="1" t="s">
        <v>1252</v>
      </c>
      <c r="C578" s="2">
        <v>2</v>
      </c>
      <c r="D578" s="1" t="s">
        <v>748</v>
      </c>
      <c r="E578" s="2">
        <v>265</v>
      </c>
      <c r="F578" s="1" t="s">
        <v>29</v>
      </c>
      <c r="G578" s="1" t="s">
        <v>1253</v>
      </c>
      <c r="H578" s="1" t="s">
        <v>1253</v>
      </c>
      <c r="I578" s="2" t="s">
        <v>29</v>
      </c>
      <c r="J578" s="3">
        <v>56.53</v>
      </c>
      <c r="K578" s="3">
        <v>16</v>
      </c>
      <c r="L578" s="3">
        <v>904.48</v>
      </c>
      <c r="M578" s="1" t="s">
        <v>751</v>
      </c>
      <c r="N578" s="1" t="s">
        <v>40</v>
      </c>
      <c r="O578" s="3">
        <v>0</v>
      </c>
      <c r="P578" s="4" t="s">
        <v>1251</v>
      </c>
      <c r="Q578" s="1" t="b">
        <v>0</v>
      </c>
      <c r="R578" s="2">
        <v>16</v>
      </c>
      <c r="S578" s="3">
        <v>904.48</v>
      </c>
      <c r="T578" s="2" t="s">
        <v>29</v>
      </c>
      <c r="U578" s="3">
        <v>0</v>
      </c>
      <c r="V578" s="2" t="s">
        <v>29</v>
      </c>
      <c r="W578" s="3">
        <v>0</v>
      </c>
      <c r="X578" s="2" t="s">
        <v>29</v>
      </c>
      <c r="Y578" s="3">
        <v>0</v>
      </c>
      <c r="Z578" s="1" t="s">
        <v>29</v>
      </c>
      <c r="AA578" s="1" t="b">
        <v>0</v>
      </c>
    </row>
    <row r="579" spans="1:27" x14ac:dyDescent="0.25">
      <c r="A579" s="1" t="b">
        <v>0</v>
      </c>
      <c r="B579" s="1" t="s">
        <v>1254</v>
      </c>
      <c r="C579" s="2">
        <v>2</v>
      </c>
      <c r="D579" s="1" t="s">
        <v>748</v>
      </c>
      <c r="E579" s="2">
        <v>266</v>
      </c>
      <c r="F579" s="1" t="s">
        <v>29</v>
      </c>
      <c r="G579" s="1" t="s">
        <v>1255</v>
      </c>
      <c r="H579" s="1" t="s">
        <v>1255</v>
      </c>
      <c r="I579" s="2" t="s">
        <v>29</v>
      </c>
      <c r="J579" s="3">
        <v>472.62</v>
      </c>
      <c r="K579" s="3">
        <v>8</v>
      </c>
      <c r="L579" s="3">
        <v>3780.96</v>
      </c>
      <c r="M579" s="1" t="s">
        <v>751</v>
      </c>
      <c r="N579" s="1" t="s">
        <v>40</v>
      </c>
      <c r="O579" s="3">
        <v>0</v>
      </c>
      <c r="P579" s="4" t="s">
        <v>1251</v>
      </c>
      <c r="Q579" s="1" t="b">
        <v>0</v>
      </c>
      <c r="R579" s="2">
        <v>8</v>
      </c>
      <c r="S579" s="3">
        <v>3780.96</v>
      </c>
      <c r="T579" s="2" t="s">
        <v>29</v>
      </c>
      <c r="U579" s="3">
        <v>0</v>
      </c>
      <c r="V579" s="2" t="s">
        <v>29</v>
      </c>
      <c r="W579" s="3">
        <v>0</v>
      </c>
      <c r="X579" s="2" t="s">
        <v>29</v>
      </c>
      <c r="Y579" s="3">
        <v>0</v>
      </c>
      <c r="Z579" s="1" t="s">
        <v>29</v>
      </c>
      <c r="AA579" s="1" t="b">
        <v>0</v>
      </c>
    </row>
    <row r="580" spans="1:27" x14ac:dyDescent="0.25">
      <c r="A580" s="1" t="b">
        <v>0</v>
      </c>
      <c r="B580" s="1" t="s">
        <v>1256</v>
      </c>
      <c r="C580" s="2">
        <v>2</v>
      </c>
      <c r="D580" s="1" t="s">
        <v>748</v>
      </c>
      <c r="E580" s="2">
        <v>267</v>
      </c>
      <c r="F580" s="1" t="s">
        <v>29</v>
      </c>
      <c r="G580" s="1" t="s">
        <v>1257</v>
      </c>
      <c r="H580" s="1" t="s">
        <v>1257</v>
      </c>
      <c r="I580" s="2" t="s">
        <v>29</v>
      </c>
      <c r="J580" s="3">
        <v>45.23</v>
      </c>
      <c r="K580" s="3">
        <v>26</v>
      </c>
      <c r="L580" s="3">
        <v>1175.98</v>
      </c>
      <c r="M580" s="1" t="s">
        <v>751</v>
      </c>
      <c r="N580" s="1" t="s">
        <v>40</v>
      </c>
      <c r="O580" s="3">
        <v>0</v>
      </c>
      <c r="P580" s="4" t="s">
        <v>1251</v>
      </c>
      <c r="Q580" s="1" t="b">
        <v>0</v>
      </c>
      <c r="R580" s="2">
        <v>26</v>
      </c>
      <c r="S580" s="3">
        <v>1175.98</v>
      </c>
      <c r="T580" s="2" t="s">
        <v>29</v>
      </c>
      <c r="U580" s="3">
        <v>0</v>
      </c>
      <c r="V580" s="2" t="s">
        <v>29</v>
      </c>
      <c r="W580" s="3">
        <v>0</v>
      </c>
      <c r="X580" s="2" t="s">
        <v>29</v>
      </c>
      <c r="Y580" s="3">
        <v>0</v>
      </c>
      <c r="Z580" s="1" t="s">
        <v>29</v>
      </c>
      <c r="AA580" s="1" t="b">
        <v>0</v>
      </c>
    </row>
    <row r="581" spans="1:27" x14ac:dyDescent="0.25">
      <c r="A581" s="1" t="b">
        <v>0</v>
      </c>
      <c r="B581" s="1" t="s">
        <v>1258</v>
      </c>
      <c r="C581" s="2">
        <v>2</v>
      </c>
      <c r="D581" s="1" t="s">
        <v>748</v>
      </c>
      <c r="E581" s="2">
        <v>268</v>
      </c>
      <c r="F581" s="1" t="s">
        <v>29</v>
      </c>
      <c r="G581" s="1" t="s">
        <v>1257</v>
      </c>
      <c r="H581" s="1" t="s">
        <v>1257</v>
      </c>
      <c r="I581" s="2" t="s">
        <v>29</v>
      </c>
      <c r="J581" s="3">
        <v>120.54</v>
      </c>
      <c r="K581" s="3">
        <v>13</v>
      </c>
      <c r="L581" s="3">
        <v>1567.02</v>
      </c>
      <c r="M581" s="1" t="s">
        <v>751</v>
      </c>
      <c r="N581" s="1" t="s">
        <v>40</v>
      </c>
      <c r="O581" s="3">
        <v>0</v>
      </c>
      <c r="P581" s="4" t="s">
        <v>1251</v>
      </c>
      <c r="Q581" s="1" t="b">
        <v>0</v>
      </c>
      <c r="R581" s="2">
        <v>13</v>
      </c>
      <c r="S581" s="3">
        <v>1567.02</v>
      </c>
      <c r="T581" s="2" t="s">
        <v>29</v>
      </c>
      <c r="U581" s="3">
        <v>0</v>
      </c>
      <c r="V581" s="2" t="s">
        <v>29</v>
      </c>
      <c r="W581" s="3">
        <v>0</v>
      </c>
      <c r="X581" s="2" t="s">
        <v>29</v>
      </c>
      <c r="Y581" s="3">
        <v>0</v>
      </c>
      <c r="Z581" s="1" t="s">
        <v>29</v>
      </c>
      <c r="AA581" s="1" t="b">
        <v>0</v>
      </c>
    </row>
    <row r="582" spans="1:27" x14ac:dyDescent="0.25">
      <c r="A582" s="1"/>
      <c r="B582" s="1"/>
      <c r="C582" s="2"/>
      <c r="D582" s="1"/>
      <c r="E582" s="2"/>
      <c r="F582" s="1"/>
      <c r="G582" s="1"/>
      <c r="H582" s="1"/>
      <c r="I582" s="2"/>
      <c r="J582" s="3"/>
      <c r="K582" s="3"/>
      <c r="L582" s="6">
        <f>SUBTOTAL(9,L577:L581)</f>
        <v>11588.439999999999</v>
      </c>
      <c r="M582" s="1"/>
      <c r="N582" s="1"/>
      <c r="O582" s="3"/>
      <c r="P582" s="4"/>
      <c r="Q582" s="1"/>
      <c r="R582" s="2"/>
      <c r="S582" s="3"/>
      <c r="T582" s="2"/>
      <c r="U582" s="3"/>
      <c r="V582" s="2"/>
      <c r="W582" s="3"/>
      <c r="X582" s="2"/>
      <c r="Y582" s="3"/>
      <c r="Z582" s="1"/>
      <c r="AA582" s="1"/>
    </row>
    <row r="583" spans="1:27" x14ac:dyDescent="0.25">
      <c r="A583" s="5" t="s">
        <v>1259</v>
      </c>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1:27" x14ac:dyDescent="0.25">
      <c r="A584" s="1" t="b">
        <v>0</v>
      </c>
      <c r="B584" s="1" t="s">
        <v>1260</v>
      </c>
      <c r="C584" s="2">
        <v>2</v>
      </c>
      <c r="D584" s="1" t="s">
        <v>752</v>
      </c>
      <c r="E584" s="2">
        <v>145</v>
      </c>
      <c r="F584" s="1" t="s">
        <v>29</v>
      </c>
      <c r="G584" s="1" t="s">
        <v>1261</v>
      </c>
      <c r="H584" s="1" t="s">
        <v>1261</v>
      </c>
      <c r="I584" s="2" t="s">
        <v>29</v>
      </c>
      <c r="J584" s="3">
        <v>120</v>
      </c>
      <c r="K584" s="3">
        <v>40</v>
      </c>
      <c r="L584" s="3">
        <v>4800</v>
      </c>
      <c r="M584" s="1" t="s">
        <v>751</v>
      </c>
      <c r="N584" s="1" t="s">
        <v>40</v>
      </c>
      <c r="O584" s="3">
        <v>0</v>
      </c>
      <c r="P584" s="4" t="s">
        <v>1262</v>
      </c>
      <c r="Q584" s="1" t="b">
        <v>0</v>
      </c>
      <c r="R584" s="2">
        <v>40</v>
      </c>
      <c r="S584" s="3">
        <v>4800</v>
      </c>
      <c r="T584" s="2" t="s">
        <v>29</v>
      </c>
      <c r="U584" s="3">
        <v>0</v>
      </c>
      <c r="V584" s="2" t="s">
        <v>29</v>
      </c>
      <c r="W584" s="3">
        <v>0</v>
      </c>
      <c r="X584" s="2" t="s">
        <v>29</v>
      </c>
      <c r="Y584" s="3">
        <v>0</v>
      </c>
      <c r="Z584" s="1" t="s">
        <v>29</v>
      </c>
      <c r="AA584" s="1" t="b">
        <v>0</v>
      </c>
    </row>
    <row r="585" spans="1:27" x14ac:dyDescent="0.25">
      <c r="A585" s="1" t="b">
        <v>0</v>
      </c>
      <c r="B585" s="1" t="s">
        <v>1263</v>
      </c>
      <c r="C585" s="2">
        <v>2</v>
      </c>
      <c r="D585" s="1" t="s">
        <v>752</v>
      </c>
      <c r="E585" s="2">
        <v>146</v>
      </c>
      <c r="F585" s="1" t="s">
        <v>29</v>
      </c>
      <c r="G585" s="1" t="s">
        <v>1264</v>
      </c>
      <c r="H585" s="1" t="s">
        <v>1264</v>
      </c>
      <c r="I585" s="2" t="s">
        <v>29</v>
      </c>
      <c r="J585" s="3">
        <v>250</v>
      </c>
      <c r="K585" s="3">
        <v>20</v>
      </c>
      <c r="L585" s="3">
        <v>5000</v>
      </c>
      <c r="M585" s="1" t="s">
        <v>751</v>
      </c>
      <c r="N585" s="1" t="s">
        <v>40</v>
      </c>
      <c r="O585" s="3">
        <v>0</v>
      </c>
      <c r="P585" s="4" t="s">
        <v>1262</v>
      </c>
      <c r="Q585" s="1" t="b">
        <v>0</v>
      </c>
      <c r="R585" s="2">
        <v>20</v>
      </c>
      <c r="S585" s="3">
        <v>5000</v>
      </c>
      <c r="T585" s="2" t="s">
        <v>29</v>
      </c>
      <c r="U585" s="3">
        <v>0</v>
      </c>
      <c r="V585" s="2" t="s">
        <v>29</v>
      </c>
      <c r="W585" s="3">
        <v>0</v>
      </c>
      <c r="X585" s="2" t="s">
        <v>29</v>
      </c>
      <c r="Y585" s="3">
        <v>0</v>
      </c>
      <c r="Z585" s="1" t="s">
        <v>29</v>
      </c>
      <c r="AA585" s="1" t="b">
        <v>0</v>
      </c>
    </row>
    <row r="586" spans="1:27" x14ac:dyDescent="0.25">
      <c r="A586" s="1" t="b">
        <v>0</v>
      </c>
      <c r="B586" s="1" t="s">
        <v>1265</v>
      </c>
      <c r="C586" s="2">
        <v>2</v>
      </c>
      <c r="D586" s="1" t="s">
        <v>752</v>
      </c>
      <c r="E586" s="2">
        <v>147</v>
      </c>
      <c r="F586" s="1" t="s">
        <v>29</v>
      </c>
      <c r="G586" s="1" t="s">
        <v>1266</v>
      </c>
      <c r="H586" s="1" t="s">
        <v>1266</v>
      </c>
      <c r="I586" s="2" t="s">
        <v>29</v>
      </c>
      <c r="J586" s="3">
        <v>180</v>
      </c>
      <c r="K586" s="3">
        <v>20</v>
      </c>
      <c r="L586" s="3">
        <v>3600</v>
      </c>
      <c r="M586" s="1" t="s">
        <v>751</v>
      </c>
      <c r="N586" s="1" t="s">
        <v>40</v>
      </c>
      <c r="O586" s="3">
        <v>0</v>
      </c>
      <c r="P586" s="4" t="s">
        <v>1262</v>
      </c>
      <c r="Q586" s="1" t="b">
        <v>0</v>
      </c>
      <c r="R586" s="2">
        <v>20</v>
      </c>
      <c r="S586" s="3">
        <v>3600</v>
      </c>
      <c r="T586" s="2" t="s">
        <v>29</v>
      </c>
      <c r="U586" s="3">
        <v>0</v>
      </c>
      <c r="V586" s="2" t="s">
        <v>29</v>
      </c>
      <c r="W586" s="3">
        <v>0</v>
      </c>
      <c r="X586" s="2" t="s">
        <v>29</v>
      </c>
      <c r="Y586" s="3">
        <v>0</v>
      </c>
      <c r="Z586" s="1" t="s">
        <v>29</v>
      </c>
      <c r="AA586" s="1" t="b">
        <v>0</v>
      </c>
    </row>
    <row r="587" spans="1:27" x14ac:dyDescent="0.25">
      <c r="A587" s="1" t="b">
        <v>0</v>
      </c>
      <c r="B587" s="1" t="s">
        <v>1267</v>
      </c>
      <c r="C587" s="2">
        <v>2</v>
      </c>
      <c r="D587" s="1" t="s">
        <v>752</v>
      </c>
      <c r="E587" s="2">
        <v>148</v>
      </c>
      <c r="F587" s="1" t="s">
        <v>29</v>
      </c>
      <c r="G587" s="1" t="s">
        <v>1268</v>
      </c>
      <c r="H587" s="1" t="s">
        <v>1268</v>
      </c>
      <c r="I587" s="2" t="s">
        <v>29</v>
      </c>
      <c r="J587" s="3">
        <v>100</v>
      </c>
      <c r="K587" s="3">
        <v>20</v>
      </c>
      <c r="L587" s="3">
        <v>2000</v>
      </c>
      <c r="M587" s="1" t="s">
        <v>751</v>
      </c>
      <c r="N587" s="1" t="s">
        <v>40</v>
      </c>
      <c r="O587" s="3">
        <v>0</v>
      </c>
      <c r="P587" s="4" t="s">
        <v>1262</v>
      </c>
      <c r="Q587" s="1" t="b">
        <v>0</v>
      </c>
      <c r="R587" s="2">
        <v>20</v>
      </c>
      <c r="S587" s="3">
        <v>2000</v>
      </c>
      <c r="T587" s="2" t="s">
        <v>29</v>
      </c>
      <c r="U587" s="3">
        <v>0</v>
      </c>
      <c r="V587" s="2" t="s">
        <v>29</v>
      </c>
      <c r="W587" s="3">
        <v>0</v>
      </c>
      <c r="X587" s="2" t="s">
        <v>29</v>
      </c>
      <c r="Y587" s="3">
        <v>0</v>
      </c>
      <c r="Z587" s="1" t="s">
        <v>29</v>
      </c>
      <c r="AA587" s="1" t="b">
        <v>0</v>
      </c>
    </row>
    <row r="588" spans="1:27" x14ac:dyDescent="0.25">
      <c r="A588" s="1" t="b">
        <v>0</v>
      </c>
      <c r="B588" s="1" t="s">
        <v>1269</v>
      </c>
      <c r="C588" s="2">
        <v>2</v>
      </c>
      <c r="D588" s="1" t="s">
        <v>752</v>
      </c>
      <c r="E588" s="2">
        <v>150</v>
      </c>
      <c r="F588" s="1" t="s">
        <v>29</v>
      </c>
      <c r="G588" s="1" t="s">
        <v>1270</v>
      </c>
      <c r="H588" s="1" t="s">
        <v>1270</v>
      </c>
      <c r="I588" s="2" t="s">
        <v>29</v>
      </c>
      <c r="J588" s="3">
        <v>250</v>
      </c>
      <c r="K588" s="3">
        <v>10</v>
      </c>
      <c r="L588" s="3">
        <v>2500</v>
      </c>
      <c r="M588" s="1" t="s">
        <v>751</v>
      </c>
      <c r="N588" s="1" t="s">
        <v>40</v>
      </c>
      <c r="O588" s="3">
        <v>0</v>
      </c>
      <c r="P588" s="4" t="s">
        <v>1262</v>
      </c>
      <c r="Q588" s="1" t="b">
        <v>0</v>
      </c>
      <c r="R588" s="2">
        <v>10</v>
      </c>
      <c r="S588" s="3">
        <v>2500</v>
      </c>
      <c r="T588" s="2" t="s">
        <v>29</v>
      </c>
      <c r="U588" s="3">
        <v>0</v>
      </c>
      <c r="V588" s="2" t="s">
        <v>29</v>
      </c>
      <c r="W588" s="3">
        <v>0</v>
      </c>
      <c r="X588" s="2" t="s">
        <v>29</v>
      </c>
      <c r="Y588" s="3">
        <v>0</v>
      </c>
      <c r="Z588" s="1" t="s">
        <v>29</v>
      </c>
      <c r="AA588" s="1" t="b">
        <v>0</v>
      </c>
    </row>
    <row r="589" spans="1:27" x14ac:dyDescent="0.25">
      <c r="A589" s="1" t="b">
        <v>0</v>
      </c>
      <c r="B589" s="1" t="s">
        <v>1271</v>
      </c>
      <c r="C589" s="2">
        <v>2</v>
      </c>
      <c r="D589" s="1" t="s">
        <v>752</v>
      </c>
      <c r="E589" s="2">
        <v>151</v>
      </c>
      <c r="F589" s="1" t="s">
        <v>29</v>
      </c>
      <c r="G589" s="1" t="s">
        <v>1272</v>
      </c>
      <c r="H589" s="1" t="s">
        <v>1272</v>
      </c>
      <c r="I589" s="2" t="s">
        <v>29</v>
      </c>
      <c r="J589" s="3">
        <v>250</v>
      </c>
      <c r="K589" s="3">
        <v>10</v>
      </c>
      <c r="L589" s="3">
        <v>2500</v>
      </c>
      <c r="M589" s="1" t="s">
        <v>751</v>
      </c>
      <c r="N589" s="1" t="s">
        <v>40</v>
      </c>
      <c r="O589" s="3">
        <v>0</v>
      </c>
      <c r="P589" s="4" t="s">
        <v>1262</v>
      </c>
      <c r="Q589" s="1" t="b">
        <v>0</v>
      </c>
      <c r="R589" s="2">
        <v>10</v>
      </c>
      <c r="S589" s="3">
        <v>2500</v>
      </c>
      <c r="T589" s="2" t="s">
        <v>29</v>
      </c>
      <c r="U589" s="3">
        <v>0</v>
      </c>
      <c r="V589" s="2" t="s">
        <v>29</v>
      </c>
      <c r="W589" s="3">
        <v>0</v>
      </c>
      <c r="X589" s="2" t="s">
        <v>29</v>
      </c>
      <c r="Y589" s="3">
        <v>0</v>
      </c>
      <c r="Z589" s="1" t="s">
        <v>29</v>
      </c>
      <c r="AA589" s="1" t="b">
        <v>0</v>
      </c>
    </row>
    <row r="590" spans="1:27" x14ac:dyDescent="0.25">
      <c r="A590" s="1" t="b">
        <v>0</v>
      </c>
      <c r="B590" s="1" t="s">
        <v>1273</v>
      </c>
      <c r="C590" s="2">
        <v>2</v>
      </c>
      <c r="D590" s="1" t="s">
        <v>752</v>
      </c>
      <c r="E590" s="2">
        <v>152</v>
      </c>
      <c r="F590" s="1" t="s">
        <v>29</v>
      </c>
      <c r="G590" s="1" t="s">
        <v>1274</v>
      </c>
      <c r="H590" s="1" t="s">
        <v>1274</v>
      </c>
      <c r="I590" s="2" t="s">
        <v>29</v>
      </c>
      <c r="J590" s="3">
        <v>200</v>
      </c>
      <c r="K590" s="3">
        <v>20</v>
      </c>
      <c r="L590" s="3">
        <v>4000</v>
      </c>
      <c r="M590" s="1" t="s">
        <v>751</v>
      </c>
      <c r="N590" s="1" t="s">
        <v>40</v>
      </c>
      <c r="O590" s="3">
        <v>0</v>
      </c>
      <c r="P590" s="4" t="s">
        <v>1262</v>
      </c>
      <c r="Q590" s="1" t="b">
        <v>0</v>
      </c>
      <c r="R590" s="2">
        <v>20</v>
      </c>
      <c r="S590" s="3">
        <v>4000</v>
      </c>
      <c r="T590" s="2" t="s">
        <v>29</v>
      </c>
      <c r="U590" s="3">
        <v>0</v>
      </c>
      <c r="V590" s="2" t="s">
        <v>29</v>
      </c>
      <c r="W590" s="3">
        <v>0</v>
      </c>
      <c r="X590" s="2" t="s">
        <v>29</v>
      </c>
      <c r="Y590" s="3">
        <v>0</v>
      </c>
      <c r="Z590" s="1" t="s">
        <v>29</v>
      </c>
      <c r="AA590" s="1" t="b">
        <v>0</v>
      </c>
    </row>
    <row r="591" spans="1:27" x14ac:dyDescent="0.25">
      <c r="A591" s="1" t="b">
        <v>0</v>
      </c>
      <c r="B591" s="1" t="s">
        <v>1275</v>
      </c>
      <c r="C591" s="2">
        <v>2</v>
      </c>
      <c r="D591" s="1" t="s">
        <v>752</v>
      </c>
      <c r="E591" s="2">
        <v>153</v>
      </c>
      <c r="F591" s="1" t="s">
        <v>29</v>
      </c>
      <c r="G591" s="1" t="s">
        <v>1276</v>
      </c>
      <c r="H591" s="1" t="s">
        <v>1276</v>
      </c>
      <c r="I591" s="2" t="s">
        <v>29</v>
      </c>
      <c r="J591" s="3">
        <v>200</v>
      </c>
      <c r="K591" s="3">
        <v>15</v>
      </c>
      <c r="L591" s="3">
        <v>3000</v>
      </c>
      <c r="M591" s="1" t="s">
        <v>29</v>
      </c>
      <c r="N591" s="1" t="s">
        <v>40</v>
      </c>
      <c r="O591" s="3">
        <v>0</v>
      </c>
      <c r="P591" s="4" t="s">
        <v>1262</v>
      </c>
      <c r="Q591" s="1" t="b">
        <v>0</v>
      </c>
      <c r="R591" s="2">
        <v>15</v>
      </c>
      <c r="S591" s="3">
        <v>3000</v>
      </c>
      <c r="T591" s="2" t="s">
        <v>29</v>
      </c>
      <c r="U591" s="3">
        <v>0</v>
      </c>
      <c r="V591" s="2" t="s">
        <v>29</v>
      </c>
      <c r="W591" s="3">
        <v>0</v>
      </c>
      <c r="X591" s="2" t="s">
        <v>29</v>
      </c>
      <c r="Y591" s="3">
        <v>0</v>
      </c>
      <c r="Z591" s="1" t="s">
        <v>29</v>
      </c>
      <c r="AA591" s="1" t="b">
        <v>0</v>
      </c>
    </row>
    <row r="592" spans="1:27" x14ac:dyDescent="0.25">
      <c r="A592" s="1" t="b">
        <v>0</v>
      </c>
      <c r="B592" s="1" t="s">
        <v>1277</v>
      </c>
      <c r="C592" s="2">
        <v>2</v>
      </c>
      <c r="D592" s="1" t="s">
        <v>752</v>
      </c>
      <c r="E592" s="2">
        <v>236</v>
      </c>
      <c r="F592" s="1" t="s">
        <v>29</v>
      </c>
      <c r="G592" s="1" t="s">
        <v>1278</v>
      </c>
      <c r="H592" s="1" t="s">
        <v>1278</v>
      </c>
      <c r="I592" s="2" t="s">
        <v>29</v>
      </c>
      <c r="J592" s="3">
        <v>600</v>
      </c>
      <c r="K592" s="3">
        <v>3</v>
      </c>
      <c r="L592" s="3">
        <v>1800</v>
      </c>
      <c r="M592" s="1" t="s">
        <v>751</v>
      </c>
      <c r="N592" s="1" t="s">
        <v>40</v>
      </c>
      <c r="O592" s="3">
        <v>0</v>
      </c>
      <c r="P592" s="4" t="s">
        <v>1262</v>
      </c>
      <c r="Q592" s="1" t="b">
        <v>0</v>
      </c>
      <c r="R592" s="2">
        <v>3</v>
      </c>
      <c r="S592" s="3">
        <v>1800</v>
      </c>
      <c r="T592" s="2" t="s">
        <v>29</v>
      </c>
      <c r="U592" s="3">
        <v>0</v>
      </c>
      <c r="V592" s="2" t="s">
        <v>29</v>
      </c>
      <c r="W592" s="3">
        <v>0</v>
      </c>
      <c r="X592" s="2" t="s">
        <v>29</v>
      </c>
      <c r="Y592" s="3">
        <v>0</v>
      </c>
      <c r="Z592" s="1" t="s">
        <v>29</v>
      </c>
      <c r="AA592" s="1" t="b">
        <v>0</v>
      </c>
    </row>
    <row r="593" spans="1:27" x14ac:dyDescent="0.25">
      <c r="A593" s="1" t="b">
        <v>0</v>
      </c>
      <c r="B593" s="1" t="s">
        <v>1279</v>
      </c>
      <c r="C593" s="2">
        <v>2</v>
      </c>
      <c r="D593" s="1" t="s">
        <v>752</v>
      </c>
      <c r="E593" s="2">
        <v>237</v>
      </c>
      <c r="F593" s="1" t="s">
        <v>29</v>
      </c>
      <c r="G593" s="1" t="s">
        <v>1280</v>
      </c>
      <c r="H593" s="1" t="s">
        <v>1281</v>
      </c>
      <c r="I593" s="2" t="s">
        <v>29</v>
      </c>
      <c r="J593" s="3">
        <v>250</v>
      </c>
      <c r="K593" s="3">
        <v>20</v>
      </c>
      <c r="L593" s="3">
        <v>5000</v>
      </c>
      <c r="M593" s="1" t="s">
        <v>751</v>
      </c>
      <c r="N593" s="1" t="s">
        <v>40</v>
      </c>
      <c r="O593" s="3">
        <v>0</v>
      </c>
      <c r="P593" s="4" t="s">
        <v>1262</v>
      </c>
      <c r="Q593" s="1" t="b">
        <v>0</v>
      </c>
      <c r="R593" s="2">
        <v>20</v>
      </c>
      <c r="S593" s="3">
        <v>5000</v>
      </c>
      <c r="T593" s="2" t="s">
        <v>29</v>
      </c>
      <c r="U593" s="3">
        <v>0</v>
      </c>
      <c r="V593" s="2" t="s">
        <v>29</v>
      </c>
      <c r="W593" s="3">
        <v>0</v>
      </c>
      <c r="X593" s="2" t="s">
        <v>29</v>
      </c>
      <c r="Y593" s="3">
        <v>0</v>
      </c>
      <c r="Z593" s="1" t="s">
        <v>29</v>
      </c>
      <c r="AA593" s="1" t="b">
        <v>0</v>
      </c>
    </row>
    <row r="594" spans="1:27" x14ac:dyDescent="0.25">
      <c r="A594" s="1" t="b">
        <v>0</v>
      </c>
      <c r="B594" s="1" t="s">
        <v>1282</v>
      </c>
      <c r="C594" s="2">
        <v>2</v>
      </c>
      <c r="D594" s="1" t="s">
        <v>752</v>
      </c>
      <c r="E594" s="2">
        <v>238</v>
      </c>
      <c r="F594" s="1" t="s">
        <v>29</v>
      </c>
      <c r="G594" s="1" t="s">
        <v>1283</v>
      </c>
      <c r="H594" s="1" t="s">
        <v>1283</v>
      </c>
      <c r="I594" s="2" t="s">
        <v>29</v>
      </c>
      <c r="J594" s="3">
        <v>250</v>
      </c>
      <c r="K594" s="3">
        <v>20</v>
      </c>
      <c r="L594" s="3">
        <v>5000</v>
      </c>
      <c r="M594" s="1" t="s">
        <v>751</v>
      </c>
      <c r="N594" s="1" t="s">
        <v>40</v>
      </c>
      <c r="O594" s="3">
        <v>0</v>
      </c>
      <c r="P594" s="4" t="s">
        <v>1262</v>
      </c>
      <c r="Q594" s="1" t="b">
        <v>0</v>
      </c>
      <c r="R594" s="2">
        <v>20</v>
      </c>
      <c r="S594" s="3">
        <v>5000</v>
      </c>
      <c r="T594" s="2" t="s">
        <v>29</v>
      </c>
      <c r="U594" s="3">
        <v>0</v>
      </c>
      <c r="V594" s="2" t="s">
        <v>29</v>
      </c>
      <c r="W594" s="3">
        <v>0</v>
      </c>
      <c r="X594" s="2" t="s">
        <v>29</v>
      </c>
      <c r="Y594" s="3">
        <v>0</v>
      </c>
      <c r="Z594" s="1" t="s">
        <v>29</v>
      </c>
      <c r="AA594" s="1" t="b">
        <v>0</v>
      </c>
    </row>
    <row r="595" spans="1:27" x14ac:dyDescent="0.25">
      <c r="A595" s="1" t="b">
        <v>0</v>
      </c>
      <c r="B595" s="1" t="s">
        <v>1284</v>
      </c>
      <c r="C595" s="2">
        <v>2</v>
      </c>
      <c r="D595" s="1" t="s">
        <v>752</v>
      </c>
      <c r="E595" s="2">
        <v>239</v>
      </c>
      <c r="F595" s="1" t="s">
        <v>29</v>
      </c>
      <c r="G595" s="1" t="s">
        <v>1285</v>
      </c>
      <c r="H595" s="1" t="s">
        <v>1285</v>
      </c>
      <c r="I595" s="2" t="s">
        <v>29</v>
      </c>
      <c r="J595" s="3">
        <v>2000</v>
      </c>
      <c r="K595" s="3">
        <v>2</v>
      </c>
      <c r="L595" s="3">
        <v>4000</v>
      </c>
      <c r="M595" s="1" t="s">
        <v>751</v>
      </c>
      <c r="N595" s="1" t="s">
        <v>40</v>
      </c>
      <c r="O595" s="3">
        <v>0</v>
      </c>
      <c r="P595" s="4" t="s">
        <v>1262</v>
      </c>
      <c r="Q595" s="1" t="b">
        <v>0</v>
      </c>
      <c r="R595" s="2">
        <v>2</v>
      </c>
      <c r="S595" s="3">
        <v>4000</v>
      </c>
      <c r="T595" s="2" t="s">
        <v>29</v>
      </c>
      <c r="U595" s="3">
        <v>0</v>
      </c>
      <c r="V595" s="2" t="s">
        <v>29</v>
      </c>
      <c r="W595" s="3">
        <v>0</v>
      </c>
      <c r="X595" s="2" t="s">
        <v>29</v>
      </c>
      <c r="Y595" s="3">
        <v>0</v>
      </c>
      <c r="Z595" s="1" t="s">
        <v>29</v>
      </c>
      <c r="AA595" s="1" t="b">
        <v>0</v>
      </c>
    </row>
    <row r="596" spans="1:27" x14ac:dyDescent="0.25">
      <c r="A596" s="1" t="b">
        <v>0</v>
      </c>
      <c r="B596" s="1" t="s">
        <v>1286</v>
      </c>
      <c r="C596" s="2">
        <v>2</v>
      </c>
      <c r="D596" s="1" t="s">
        <v>752</v>
      </c>
      <c r="E596" s="2">
        <v>262</v>
      </c>
      <c r="F596" s="1" t="s">
        <v>29</v>
      </c>
      <c r="G596" s="1" t="s">
        <v>1287</v>
      </c>
      <c r="H596" s="1" t="s">
        <v>1287</v>
      </c>
      <c r="I596" s="2" t="s">
        <v>29</v>
      </c>
      <c r="J596" s="3">
        <v>230</v>
      </c>
      <c r="K596" s="3">
        <v>12</v>
      </c>
      <c r="L596" s="3">
        <v>2760</v>
      </c>
      <c r="M596" s="1" t="s">
        <v>751</v>
      </c>
      <c r="N596" s="1" t="s">
        <v>40</v>
      </c>
      <c r="O596" s="3">
        <v>0</v>
      </c>
      <c r="P596" s="4" t="s">
        <v>1262</v>
      </c>
      <c r="Q596" s="1" t="b">
        <v>0</v>
      </c>
      <c r="R596" s="2">
        <v>12</v>
      </c>
      <c r="S596" s="3">
        <v>2760</v>
      </c>
      <c r="T596" s="2" t="s">
        <v>29</v>
      </c>
      <c r="U596" s="3">
        <v>0</v>
      </c>
      <c r="V596" s="2" t="s">
        <v>29</v>
      </c>
      <c r="W596" s="3">
        <v>0</v>
      </c>
      <c r="X596" s="2" t="s">
        <v>29</v>
      </c>
      <c r="Y596" s="3">
        <v>0</v>
      </c>
      <c r="Z596" s="1" t="s">
        <v>29</v>
      </c>
      <c r="AA596" s="1" t="b">
        <v>0</v>
      </c>
    </row>
    <row r="597" spans="1:27" x14ac:dyDescent="0.25">
      <c r="A597" s="1" t="b">
        <v>0</v>
      </c>
      <c r="B597" s="1" t="s">
        <v>1288</v>
      </c>
      <c r="C597" s="2">
        <v>2</v>
      </c>
      <c r="D597" s="1" t="s">
        <v>752</v>
      </c>
      <c r="E597" s="2">
        <v>263</v>
      </c>
      <c r="F597" s="1" t="s">
        <v>29</v>
      </c>
      <c r="G597" s="1" t="s">
        <v>1289</v>
      </c>
      <c r="H597" s="1" t="s">
        <v>1289</v>
      </c>
      <c r="I597" s="2" t="s">
        <v>29</v>
      </c>
      <c r="J597" s="3">
        <v>100</v>
      </c>
      <c r="K597" s="3">
        <v>30</v>
      </c>
      <c r="L597" s="3">
        <v>3000</v>
      </c>
      <c r="M597" s="1" t="s">
        <v>29</v>
      </c>
      <c r="N597" s="1" t="s">
        <v>40</v>
      </c>
      <c r="O597" s="3">
        <v>0</v>
      </c>
      <c r="P597" s="4" t="s">
        <v>1262</v>
      </c>
      <c r="Q597" s="1" t="b">
        <v>0</v>
      </c>
      <c r="R597" s="2">
        <v>30</v>
      </c>
      <c r="S597" s="3">
        <v>3000</v>
      </c>
      <c r="T597" s="2" t="s">
        <v>29</v>
      </c>
      <c r="U597" s="3">
        <v>0</v>
      </c>
      <c r="V597" s="2" t="s">
        <v>29</v>
      </c>
      <c r="W597" s="3">
        <v>0</v>
      </c>
      <c r="X597" s="2" t="s">
        <v>29</v>
      </c>
      <c r="Y597" s="3">
        <v>0</v>
      </c>
      <c r="Z597" s="1" t="s">
        <v>29</v>
      </c>
      <c r="AA597" s="1" t="b">
        <v>0</v>
      </c>
    </row>
    <row r="598" spans="1:27" x14ac:dyDescent="0.25">
      <c r="A598" s="1"/>
      <c r="B598" s="1"/>
      <c r="C598" s="2"/>
      <c r="D598" s="1"/>
      <c r="E598" s="2"/>
      <c r="F598" s="1"/>
      <c r="G598" s="1"/>
      <c r="H598" s="1"/>
      <c r="I598" s="2"/>
      <c r="J598" s="3"/>
      <c r="K598" s="3"/>
      <c r="L598" s="6">
        <f>SUBTOTAL(9,L584:L597)</f>
        <v>48960</v>
      </c>
      <c r="M598" s="1"/>
      <c r="N598" s="1"/>
      <c r="O598" s="3"/>
      <c r="P598" s="4"/>
      <c r="Q598" s="1"/>
      <c r="R598" s="2"/>
      <c r="S598" s="3"/>
      <c r="T598" s="2"/>
      <c r="U598" s="3"/>
      <c r="V598" s="2"/>
      <c r="W598" s="3"/>
      <c r="X598" s="2"/>
      <c r="Y598" s="3"/>
      <c r="Z598" s="1"/>
      <c r="AA598" s="1"/>
    </row>
    <row r="599" spans="1:27" x14ac:dyDescent="0.25">
      <c r="A599" s="5" t="s">
        <v>1290</v>
      </c>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1:27" x14ac:dyDescent="0.25">
      <c r="A600" s="1" t="b">
        <v>0</v>
      </c>
      <c r="B600" s="1" t="s">
        <v>1291</v>
      </c>
      <c r="C600" s="2">
        <v>1</v>
      </c>
      <c r="D600" s="1" t="s">
        <v>27</v>
      </c>
      <c r="E600" s="2">
        <v>149</v>
      </c>
      <c r="F600" s="1" t="s">
        <v>29</v>
      </c>
      <c r="G600" s="1" t="s">
        <v>1292</v>
      </c>
      <c r="H600" s="1" t="s">
        <v>1292</v>
      </c>
      <c r="I600" s="2" t="s">
        <v>29</v>
      </c>
      <c r="J600" s="3">
        <v>600</v>
      </c>
      <c r="K600" s="3">
        <v>10</v>
      </c>
      <c r="L600" s="3">
        <v>6000</v>
      </c>
      <c r="M600" s="1" t="s">
        <v>751</v>
      </c>
      <c r="N600" s="1" t="s">
        <v>40</v>
      </c>
      <c r="O600" s="3">
        <v>0</v>
      </c>
      <c r="P600" s="4" t="s">
        <v>1293</v>
      </c>
      <c r="Q600" s="1" t="b">
        <v>0</v>
      </c>
      <c r="R600" s="2">
        <v>10</v>
      </c>
      <c r="S600" s="3">
        <v>6000</v>
      </c>
      <c r="T600" s="2" t="s">
        <v>29</v>
      </c>
      <c r="U600" s="3">
        <v>0</v>
      </c>
      <c r="V600" s="2" t="s">
        <v>29</v>
      </c>
      <c r="W600" s="3">
        <v>0</v>
      </c>
      <c r="X600" s="2" t="s">
        <v>29</v>
      </c>
      <c r="Y600" s="3">
        <v>0</v>
      </c>
      <c r="Z600" s="1" t="s">
        <v>29</v>
      </c>
      <c r="AA600" s="1" t="b">
        <v>0</v>
      </c>
    </row>
    <row r="601" spans="1:27" x14ac:dyDescent="0.25">
      <c r="A601" s="1" t="b">
        <v>0</v>
      </c>
      <c r="B601" s="1" t="s">
        <v>1294</v>
      </c>
      <c r="C601" s="2">
        <v>1</v>
      </c>
      <c r="D601" s="1" t="s">
        <v>27</v>
      </c>
      <c r="E601" s="2">
        <v>358</v>
      </c>
      <c r="F601" s="1" t="s">
        <v>29</v>
      </c>
      <c r="G601" s="1" t="s">
        <v>1295</v>
      </c>
      <c r="H601" s="1" t="s">
        <v>1295</v>
      </c>
      <c r="I601" s="2" t="s">
        <v>29</v>
      </c>
      <c r="J601" s="3">
        <v>400</v>
      </c>
      <c r="K601" s="3">
        <v>4</v>
      </c>
      <c r="L601" s="3">
        <v>1600</v>
      </c>
      <c r="M601" s="1" t="s">
        <v>751</v>
      </c>
      <c r="N601" s="1" t="s">
        <v>40</v>
      </c>
      <c r="O601" s="3">
        <v>0</v>
      </c>
      <c r="P601" s="4" t="s">
        <v>1293</v>
      </c>
      <c r="Q601" s="1" t="b">
        <v>0</v>
      </c>
      <c r="R601" s="2">
        <v>4</v>
      </c>
      <c r="S601" s="3">
        <v>1600</v>
      </c>
      <c r="T601" s="2" t="s">
        <v>29</v>
      </c>
      <c r="U601" s="3">
        <v>0</v>
      </c>
      <c r="V601" s="2" t="s">
        <v>29</v>
      </c>
      <c r="W601" s="3">
        <v>0</v>
      </c>
      <c r="X601" s="2" t="s">
        <v>29</v>
      </c>
      <c r="Y601" s="3">
        <v>0</v>
      </c>
      <c r="Z601" s="1" t="s">
        <v>29</v>
      </c>
      <c r="AA601" s="1" t="b">
        <v>0</v>
      </c>
    </row>
    <row r="602" spans="1:27" x14ac:dyDescent="0.25">
      <c r="A602" s="1"/>
      <c r="B602" s="1"/>
      <c r="C602" s="2"/>
      <c r="D602" s="1"/>
      <c r="E602" s="2"/>
      <c r="F602" s="1"/>
      <c r="G602" s="1"/>
      <c r="H602" s="1"/>
      <c r="I602" s="2"/>
      <c r="J602" s="3"/>
      <c r="K602" s="3"/>
      <c r="L602" s="6">
        <f>SUBTOTAL(9,L600:L601)</f>
        <v>7600</v>
      </c>
      <c r="M602" s="1"/>
      <c r="N602" s="1"/>
      <c r="O602" s="3"/>
      <c r="P602" s="4"/>
      <c r="Q602" s="1"/>
      <c r="R602" s="2"/>
      <c r="S602" s="3"/>
      <c r="T602" s="2"/>
      <c r="U602" s="3"/>
      <c r="V602" s="2"/>
      <c r="W602" s="3"/>
      <c r="X602" s="2"/>
      <c r="Y602" s="3"/>
      <c r="Z602" s="1"/>
      <c r="AA602" s="1"/>
    </row>
    <row r="603" spans="1:27" x14ac:dyDescent="0.25">
      <c r="A603" s="1"/>
      <c r="B603" s="1"/>
      <c r="C603" s="2"/>
      <c r="D603" s="1"/>
      <c r="E603" s="2"/>
      <c r="F603" s="1"/>
      <c r="G603" s="1"/>
      <c r="H603" s="1"/>
      <c r="I603" s="2"/>
      <c r="J603" s="3"/>
      <c r="K603" s="3"/>
      <c r="L603" s="6">
        <f>SUBTOTAL(9,L567:L574,L577:L581,L584:L597,L600:L601)</f>
        <v>274908.44</v>
      </c>
      <c r="M603" s="1"/>
      <c r="N603" s="1"/>
      <c r="O603" s="3"/>
      <c r="P603" s="4"/>
      <c r="Q603" s="1"/>
      <c r="R603" s="2"/>
      <c r="S603" s="3"/>
      <c r="T603" s="2"/>
      <c r="U603" s="3"/>
      <c r="V603" s="2"/>
      <c r="W603" s="3"/>
      <c r="X603" s="2"/>
      <c r="Y603" s="3"/>
      <c r="Z603" s="1"/>
      <c r="AA603" s="1"/>
    </row>
    <row r="604" spans="1:27" x14ac:dyDescent="0.25">
      <c r="A604" s="5" t="s">
        <v>1296</v>
      </c>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1:27" x14ac:dyDescent="0.25">
      <c r="A605" s="5" t="s">
        <v>1297</v>
      </c>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1:27" x14ac:dyDescent="0.25">
      <c r="A606" s="1" t="b">
        <v>0</v>
      </c>
      <c r="B606" s="1" t="s">
        <v>1298</v>
      </c>
      <c r="C606" s="2">
        <v>2</v>
      </c>
      <c r="D606" s="1" t="s">
        <v>752</v>
      </c>
      <c r="E606" s="2">
        <v>81</v>
      </c>
      <c r="F606" s="1" t="s">
        <v>29</v>
      </c>
      <c r="G606" s="1" t="s">
        <v>1299</v>
      </c>
      <c r="H606" s="1" t="s">
        <v>1299</v>
      </c>
      <c r="I606" s="2" t="s">
        <v>29</v>
      </c>
      <c r="J606" s="3">
        <v>641.83000000000004</v>
      </c>
      <c r="K606" s="3">
        <v>25</v>
      </c>
      <c r="L606" s="3">
        <v>16045.75</v>
      </c>
      <c r="M606" s="1" t="s">
        <v>751</v>
      </c>
      <c r="N606" s="1" t="s">
        <v>40</v>
      </c>
      <c r="O606" s="3">
        <v>0</v>
      </c>
      <c r="P606" s="4" t="s">
        <v>1011</v>
      </c>
      <c r="Q606" s="1" t="b">
        <v>0</v>
      </c>
      <c r="R606" s="2">
        <v>25</v>
      </c>
      <c r="S606" s="3">
        <v>16045.75</v>
      </c>
      <c r="T606" s="2" t="s">
        <v>29</v>
      </c>
      <c r="U606" s="3">
        <v>0</v>
      </c>
      <c r="V606" s="2" t="s">
        <v>29</v>
      </c>
      <c r="W606" s="3">
        <v>0</v>
      </c>
      <c r="X606" s="2" t="s">
        <v>29</v>
      </c>
      <c r="Y606" s="3">
        <v>0</v>
      </c>
      <c r="Z606" s="1" t="s">
        <v>29</v>
      </c>
      <c r="AA606" s="1" t="b">
        <v>0</v>
      </c>
    </row>
    <row r="607" spans="1:27" x14ac:dyDescent="0.25">
      <c r="A607" s="1" t="b">
        <v>0</v>
      </c>
      <c r="B607" s="1" t="s">
        <v>1300</v>
      </c>
      <c r="C607" s="2">
        <v>2</v>
      </c>
      <c r="D607" s="1" t="s">
        <v>752</v>
      </c>
      <c r="E607" s="2">
        <v>91</v>
      </c>
      <c r="F607" s="1" t="s">
        <v>29</v>
      </c>
      <c r="G607" s="1" t="s">
        <v>1301</v>
      </c>
      <c r="H607" s="1" t="s">
        <v>1301</v>
      </c>
      <c r="I607" s="2" t="s">
        <v>29</v>
      </c>
      <c r="J607" s="3">
        <v>82.48</v>
      </c>
      <c r="K607" s="3">
        <v>100</v>
      </c>
      <c r="L607" s="3">
        <v>8248</v>
      </c>
      <c r="M607" s="1" t="s">
        <v>751</v>
      </c>
      <c r="N607" s="1" t="s">
        <v>40</v>
      </c>
      <c r="O607" s="3">
        <v>0</v>
      </c>
      <c r="P607" s="4" t="s">
        <v>1011</v>
      </c>
      <c r="Q607" s="1" t="b">
        <v>0</v>
      </c>
      <c r="R607" s="2">
        <v>100</v>
      </c>
      <c r="S607" s="3">
        <v>8248</v>
      </c>
      <c r="T607" s="2" t="s">
        <v>29</v>
      </c>
      <c r="U607" s="3">
        <v>0</v>
      </c>
      <c r="V607" s="2" t="s">
        <v>29</v>
      </c>
      <c r="W607" s="3">
        <v>0</v>
      </c>
      <c r="X607" s="2" t="s">
        <v>29</v>
      </c>
      <c r="Y607" s="3">
        <v>0</v>
      </c>
      <c r="Z607" s="1" t="s">
        <v>29</v>
      </c>
      <c r="AA607" s="1" t="b">
        <v>0</v>
      </c>
    </row>
    <row r="608" spans="1:27" x14ac:dyDescent="0.25">
      <c r="A608" s="1" t="b">
        <v>0</v>
      </c>
      <c r="B608" s="1" t="s">
        <v>1302</v>
      </c>
      <c r="C608" s="2">
        <v>2</v>
      </c>
      <c r="D608" s="1" t="s">
        <v>752</v>
      </c>
      <c r="E608" s="2">
        <v>92</v>
      </c>
      <c r="F608" s="1" t="s">
        <v>29</v>
      </c>
      <c r="G608" s="1" t="s">
        <v>1303</v>
      </c>
      <c r="H608" s="1" t="s">
        <v>1303</v>
      </c>
      <c r="I608" s="2" t="s">
        <v>29</v>
      </c>
      <c r="J608" s="3">
        <v>177.07</v>
      </c>
      <c r="K608" s="3">
        <v>100</v>
      </c>
      <c r="L608" s="3">
        <v>17707</v>
      </c>
      <c r="M608" s="1" t="s">
        <v>751</v>
      </c>
      <c r="N608" s="1" t="s">
        <v>40</v>
      </c>
      <c r="O608" s="3">
        <v>0</v>
      </c>
      <c r="P608" s="4" t="s">
        <v>1011</v>
      </c>
      <c r="Q608" s="1" t="b">
        <v>0</v>
      </c>
      <c r="R608" s="2">
        <v>100</v>
      </c>
      <c r="S608" s="3">
        <v>17707</v>
      </c>
      <c r="T608" s="2" t="s">
        <v>29</v>
      </c>
      <c r="U608" s="3">
        <v>0</v>
      </c>
      <c r="V608" s="2" t="s">
        <v>29</v>
      </c>
      <c r="W608" s="3">
        <v>0</v>
      </c>
      <c r="X608" s="2" t="s">
        <v>29</v>
      </c>
      <c r="Y608" s="3">
        <v>0</v>
      </c>
      <c r="Z608" s="1" t="s">
        <v>29</v>
      </c>
      <c r="AA608" s="1" t="b">
        <v>0</v>
      </c>
    </row>
    <row r="609" spans="1:27" x14ac:dyDescent="0.25">
      <c r="A609" s="1" t="b">
        <v>0</v>
      </c>
      <c r="B609" s="1" t="s">
        <v>1304</v>
      </c>
      <c r="C609" s="2">
        <v>2</v>
      </c>
      <c r="D609" s="1" t="s">
        <v>752</v>
      </c>
      <c r="E609" s="2">
        <v>93</v>
      </c>
      <c r="F609" s="1" t="s">
        <v>29</v>
      </c>
      <c r="G609" s="1" t="s">
        <v>1305</v>
      </c>
      <c r="H609" s="1" t="s">
        <v>1305</v>
      </c>
      <c r="I609" s="2" t="s">
        <v>29</v>
      </c>
      <c r="J609" s="3">
        <v>48.28</v>
      </c>
      <c r="K609" s="3">
        <v>100</v>
      </c>
      <c r="L609" s="3">
        <v>4828</v>
      </c>
      <c r="M609" s="1" t="s">
        <v>751</v>
      </c>
      <c r="N609" s="1" t="s">
        <v>40</v>
      </c>
      <c r="O609" s="3">
        <v>0</v>
      </c>
      <c r="P609" s="4" t="s">
        <v>1011</v>
      </c>
      <c r="Q609" s="1" t="b">
        <v>0</v>
      </c>
      <c r="R609" s="2">
        <v>100</v>
      </c>
      <c r="S609" s="3">
        <v>4828</v>
      </c>
      <c r="T609" s="2" t="s">
        <v>29</v>
      </c>
      <c r="U609" s="3">
        <v>0</v>
      </c>
      <c r="V609" s="2" t="s">
        <v>29</v>
      </c>
      <c r="W609" s="3">
        <v>0</v>
      </c>
      <c r="X609" s="2" t="s">
        <v>29</v>
      </c>
      <c r="Y609" s="3">
        <v>0</v>
      </c>
      <c r="Z609" s="1" t="s">
        <v>29</v>
      </c>
      <c r="AA609" s="1" t="b">
        <v>0</v>
      </c>
    </row>
    <row r="610" spans="1:27" x14ac:dyDescent="0.25">
      <c r="A610" s="1" t="b">
        <v>0</v>
      </c>
      <c r="B610" s="1" t="s">
        <v>1306</v>
      </c>
      <c r="C610" s="2">
        <v>2</v>
      </c>
      <c r="D610" s="1" t="s">
        <v>752</v>
      </c>
      <c r="E610" s="2">
        <v>94</v>
      </c>
      <c r="F610" s="1" t="s">
        <v>29</v>
      </c>
      <c r="G610" s="1" t="s">
        <v>1307</v>
      </c>
      <c r="H610" s="1" t="s">
        <v>1307</v>
      </c>
      <c r="I610" s="2" t="s">
        <v>29</v>
      </c>
      <c r="J610" s="3">
        <v>59.94</v>
      </c>
      <c r="K610" s="3">
        <v>40</v>
      </c>
      <c r="L610" s="3">
        <v>2397.6</v>
      </c>
      <c r="M610" s="1" t="s">
        <v>751</v>
      </c>
      <c r="N610" s="1" t="s">
        <v>40</v>
      </c>
      <c r="O610" s="3">
        <v>0</v>
      </c>
      <c r="P610" s="4" t="s">
        <v>1011</v>
      </c>
      <c r="Q610" s="1" t="b">
        <v>0</v>
      </c>
      <c r="R610" s="2">
        <v>40</v>
      </c>
      <c r="S610" s="3">
        <v>2397.6</v>
      </c>
      <c r="T610" s="2" t="s">
        <v>29</v>
      </c>
      <c r="U610" s="3">
        <v>0</v>
      </c>
      <c r="V610" s="2" t="s">
        <v>29</v>
      </c>
      <c r="W610" s="3">
        <v>0</v>
      </c>
      <c r="X610" s="2" t="s">
        <v>29</v>
      </c>
      <c r="Y610" s="3">
        <v>0</v>
      </c>
      <c r="Z610" s="1" t="s">
        <v>29</v>
      </c>
      <c r="AA610" s="1" t="b">
        <v>0</v>
      </c>
    </row>
    <row r="611" spans="1:27" x14ac:dyDescent="0.25">
      <c r="A611" s="1" t="b">
        <v>0</v>
      </c>
      <c r="B611" s="1" t="s">
        <v>1308</v>
      </c>
      <c r="C611" s="2">
        <v>2</v>
      </c>
      <c r="D611" s="1" t="s">
        <v>752</v>
      </c>
      <c r="E611" s="2">
        <v>95</v>
      </c>
      <c r="F611" s="1" t="s">
        <v>29</v>
      </c>
      <c r="G611" s="1" t="s">
        <v>1309</v>
      </c>
      <c r="H611" s="1" t="s">
        <v>1309</v>
      </c>
      <c r="I611" s="2" t="s">
        <v>29</v>
      </c>
      <c r="J611" s="3">
        <v>49.87</v>
      </c>
      <c r="K611" s="3">
        <v>100</v>
      </c>
      <c r="L611" s="3">
        <v>4987</v>
      </c>
      <c r="M611" s="1" t="s">
        <v>751</v>
      </c>
      <c r="N611" s="1" t="s">
        <v>40</v>
      </c>
      <c r="O611" s="3">
        <v>0</v>
      </c>
      <c r="P611" s="4" t="s">
        <v>1011</v>
      </c>
      <c r="Q611" s="1" t="b">
        <v>0</v>
      </c>
      <c r="R611" s="2">
        <v>100</v>
      </c>
      <c r="S611" s="3">
        <v>4987</v>
      </c>
      <c r="T611" s="2" t="s">
        <v>29</v>
      </c>
      <c r="U611" s="3">
        <v>0</v>
      </c>
      <c r="V611" s="2" t="s">
        <v>29</v>
      </c>
      <c r="W611" s="3">
        <v>0</v>
      </c>
      <c r="X611" s="2" t="s">
        <v>29</v>
      </c>
      <c r="Y611" s="3">
        <v>0</v>
      </c>
      <c r="Z611" s="1" t="s">
        <v>29</v>
      </c>
      <c r="AA611" s="1" t="b">
        <v>0</v>
      </c>
    </row>
    <row r="612" spans="1:27" x14ac:dyDescent="0.25">
      <c r="A612" s="1" t="b">
        <v>0</v>
      </c>
      <c r="B612" s="1" t="s">
        <v>1310</v>
      </c>
      <c r="C612" s="2">
        <v>2</v>
      </c>
      <c r="D612" s="1" t="s">
        <v>752</v>
      </c>
      <c r="E612" s="2">
        <v>96</v>
      </c>
      <c r="F612" s="1" t="s">
        <v>29</v>
      </c>
      <c r="G612" s="1" t="s">
        <v>1311</v>
      </c>
      <c r="H612" s="1" t="s">
        <v>1311</v>
      </c>
      <c r="I612" s="2" t="s">
        <v>29</v>
      </c>
      <c r="J612" s="3">
        <v>71.58</v>
      </c>
      <c r="K612" s="3">
        <v>100</v>
      </c>
      <c r="L612" s="3">
        <v>7158</v>
      </c>
      <c r="M612" s="1" t="s">
        <v>751</v>
      </c>
      <c r="N612" s="1" t="s">
        <v>40</v>
      </c>
      <c r="O612" s="3">
        <v>0</v>
      </c>
      <c r="P612" s="4" t="s">
        <v>1011</v>
      </c>
      <c r="Q612" s="1" t="b">
        <v>0</v>
      </c>
      <c r="R612" s="2">
        <v>100</v>
      </c>
      <c r="S612" s="3">
        <v>7158</v>
      </c>
      <c r="T612" s="2" t="s">
        <v>29</v>
      </c>
      <c r="U612" s="3">
        <v>0</v>
      </c>
      <c r="V612" s="2" t="s">
        <v>29</v>
      </c>
      <c r="W612" s="3">
        <v>0</v>
      </c>
      <c r="X612" s="2" t="s">
        <v>29</v>
      </c>
      <c r="Y612" s="3">
        <v>0</v>
      </c>
      <c r="Z612" s="1" t="s">
        <v>29</v>
      </c>
      <c r="AA612" s="1" t="b">
        <v>0</v>
      </c>
    </row>
    <row r="613" spans="1:27" x14ac:dyDescent="0.25">
      <c r="A613" s="1" t="b">
        <v>0</v>
      </c>
      <c r="B613" s="1" t="s">
        <v>1312</v>
      </c>
      <c r="C613" s="2">
        <v>2</v>
      </c>
      <c r="D613" s="1" t="s">
        <v>752</v>
      </c>
      <c r="E613" s="2">
        <v>97</v>
      </c>
      <c r="F613" s="1" t="s">
        <v>29</v>
      </c>
      <c r="G613" s="1" t="s">
        <v>1313</v>
      </c>
      <c r="H613" s="1" t="s">
        <v>1313</v>
      </c>
      <c r="I613" s="2" t="s">
        <v>29</v>
      </c>
      <c r="J613" s="3">
        <v>97.14</v>
      </c>
      <c r="K613" s="3">
        <v>100</v>
      </c>
      <c r="L613" s="3">
        <v>9714</v>
      </c>
      <c r="M613" s="1" t="s">
        <v>751</v>
      </c>
      <c r="N613" s="1" t="s">
        <v>40</v>
      </c>
      <c r="O613" s="3">
        <v>0</v>
      </c>
      <c r="P613" s="4" t="s">
        <v>1011</v>
      </c>
      <c r="Q613" s="1" t="b">
        <v>0</v>
      </c>
      <c r="R613" s="2">
        <v>100</v>
      </c>
      <c r="S613" s="3">
        <v>9714</v>
      </c>
      <c r="T613" s="2" t="s">
        <v>29</v>
      </c>
      <c r="U613" s="3">
        <v>0</v>
      </c>
      <c r="V613" s="2" t="s">
        <v>29</v>
      </c>
      <c r="W613" s="3">
        <v>0</v>
      </c>
      <c r="X613" s="2" t="s">
        <v>29</v>
      </c>
      <c r="Y613" s="3">
        <v>0</v>
      </c>
      <c r="Z613" s="1" t="s">
        <v>29</v>
      </c>
      <c r="AA613" s="1" t="b">
        <v>0</v>
      </c>
    </row>
    <row r="614" spans="1:27" x14ac:dyDescent="0.25">
      <c r="A614" s="1" t="b">
        <v>0</v>
      </c>
      <c r="B614" s="1" t="s">
        <v>1314</v>
      </c>
      <c r="C614" s="2">
        <v>2</v>
      </c>
      <c r="D614" s="1" t="s">
        <v>752</v>
      </c>
      <c r="E614" s="2">
        <v>98</v>
      </c>
      <c r="F614" s="1" t="s">
        <v>29</v>
      </c>
      <c r="G614" s="1" t="s">
        <v>1315</v>
      </c>
      <c r="H614" s="1" t="s">
        <v>1315</v>
      </c>
      <c r="I614" s="2" t="s">
        <v>29</v>
      </c>
      <c r="J614" s="3">
        <v>10.119999999999999</v>
      </c>
      <c r="K614" s="3">
        <v>80</v>
      </c>
      <c r="L614" s="3">
        <v>809.6</v>
      </c>
      <c r="M614" s="1" t="s">
        <v>751</v>
      </c>
      <c r="N614" s="1" t="s">
        <v>40</v>
      </c>
      <c r="O614" s="3">
        <v>0</v>
      </c>
      <c r="P614" s="4" t="s">
        <v>1011</v>
      </c>
      <c r="Q614" s="1" t="b">
        <v>0</v>
      </c>
      <c r="R614" s="2">
        <v>80</v>
      </c>
      <c r="S614" s="3">
        <v>809.6</v>
      </c>
      <c r="T614" s="2" t="s">
        <v>29</v>
      </c>
      <c r="U614" s="3">
        <v>0</v>
      </c>
      <c r="V614" s="2" t="s">
        <v>29</v>
      </c>
      <c r="W614" s="3">
        <v>0</v>
      </c>
      <c r="X614" s="2" t="s">
        <v>29</v>
      </c>
      <c r="Y614" s="3">
        <v>0</v>
      </c>
      <c r="Z614" s="1" t="s">
        <v>29</v>
      </c>
      <c r="AA614" s="1" t="b">
        <v>0</v>
      </c>
    </row>
    <row r="615" spans="1:27" x14ac:dyDescent="0.25">
      <c r="A615" s="1" t="b">
        <v>0</v>
      </c>
      <c r="B615" s="1" t="s">
        <v>1316</v>
      </c>
      <c r="C615" s="2">
        <v>2</v>
      </c>
      <c r="D615" s="1" t="s">
        <v>752</v>
      </c>
      <c r="E615" s="2">
        <v>99</v>
      </c>
      <c r="F615" s="1" t="s">
        <v>29</v>
      </c>
      <c r="G615" s="1" t="s">
        <v>1317</v>
      </c>
      <c r="H615" s="1" t="s">
        <v>1317</v>
      </c>
      <c r="I615" s="2" t="s">
        <v>29</v>
      </c>
      <c r="J615" s="3">
        <v>29.52</v>
      </c>
      <c r="K615" s="3">
        <v>80</v>
      </c>
      <c r="L615" s="3">
        <v>2361.6</v>
      </c>
      <c r="M615" s="1" t="s">
        <v>751</v>
      </c>
      <c r="N615" s="1" t="s">
        <v>40</v>
      </c>
      <c r="O615" s="3">
        <v>0</v>
      </c>
      <c r="P615" s="4" t="s">
        <v>1011</v>
      </c>
      <c r="Q615" s="1" t="b">
        <v>0</v>
      </c>
      <c r="R615" s="2">
        <v>80</v>
      </c>
      <c r="S615" s="3">
        <v>2361.6</v>
      </c>
      <c r="T615" s="2" t="s">
        <v>29</v>
      </c>
      <c r="U615" s="3">
        <v>0</v>
      </c>
      <c r="V615" s="2" t="s">
        <v>29</v>
      </c>
      <c r="W615" s="3">
        <v>0</v>
      </c>
      <c r="X615" s="2" t="s">
        <v>29</v>
      </c>
      <c r="Y615" s="3">
        <v>0</v>
      </c>
      <c r="Z615" s="1" t="s">
        <v>29</v>
      </c>
      <c r="AA615" s="1" t="b">
        <v>0</v>
      </c>
    </row>
    <row r="616" spans="1:27" x14ac:dyDescent="0.25">
      <c r="A616" s="1" t="b">
        <v>0</v>
      </c>
      <c r="B616" s="1" t="s">
        <v>1318</v>
      </c>
      <c r="C616" s="2">
        <v>2</v>
      </c>
      <c r="D616" s="1" t="s">
        <v>752</v>
      </c>
      <c r="E616" s="2">
        <v>100</v>
      </c>
      <c r="F616" s="1" t="s">
        <v>29</v>
      </c>
      <c r="G616" s="1" t="s">
        <v>1317</v>
      </c>
      <c r="H616" s="1" t="s">
        <v>1317</v>
      </c>
      <c r="I616" s="2" t="s">
        <v>29</v>
      </c>
      <c r="J616" s="3">
        <v>97.55</v>
      </c>
      <c r="K616" s="3">
        <v>20</v>
      </c>
      <c r="L616" s="3">
        <v>1951</v>
      </c>
      <c r="M616" s="1" t="s">
        <v>751</v>
      </c>
      <c r="N616" s="1" t="s">
        <v>40</v>
      </c>
      <c r="O616" s="3">
        <v>0</v>
      </c>
      <c r="P616" s="4" t="s">
        <v>1011</v>
      </c>
      <c r="Q616" s="1" t="b">
        <v>0</v>
      </c>
      <c r="R616" s="2">
        <v>20</v>
      </c>
      <c r="S616" s="3">
        <v>1951</v>
      </c>
      <c r="T616" s="2" t="s">
        <v>29</v>
      </c>
      <c r="U616" s="3">
        <v>0</v>
      </c>
      <c r="V616" s="2" t="s">
        <v>29</v>
      </c>
      <c r="W616" s="3">
        <v>0</v>
      </c>
      <c r="X616" s="2" t="s">
        <v>29</v>
      </c>
      <c r="Y616" s="3">
        <v>0</v>
      </c>
      <c r="Z616" s="1" t="s">
        <v>29</v>
      </c>
      <c r="AA616" s="1" t="b">
        <v>0</v>
      </c>
    </row>
    <row r="617" spans="1:27" x14ac:dyDescent="0.25">
      <c r="A617" s="1" t="b">
        <v>0</v>
      </c>
      <c r="B617" s="1" t="s">
        <v>1319</v>
      </c>
      <c r="C617" s="2">
        <v>2</v>
      </c>
      <c r="D617" s="1" t="s">
        <v>752</v>
      </c>
      <c r="E617" s="2">
        <v>101</v>
      </c>
      <c r="F617" s="1" t="s">
        <v>29</v>
      </c>
      <c r="G617" s="1" t="s">
        <v>1320</v>
      </c>
      <c r="H617" s="1" t="s">
        <v>1320</v>
      </c>
      <c r="I617" s="2" t="s">
        <v>29</v>
      </c>
      <c r="J617" s="3">
        <v>98.5</v>
      </c>
      <c r="K617" s="3">
        <v>20</v>
      </c>
      <c r="L617" s="3">
        <v>1970</v>
      </c>
      <c r="M617" s="1" t="s">
        <v>751</v>
      </c>
      <c r="N617" s="1" t="s">
        <v>40</v>
      </c>
      <c r="O617" s="3">
        <v>0</v>
      </c>
      <c r="P617" s="4" t="s">
        <v>1011</v>
      </c>
      <c r="Q617" s="1" t="b">
        <v>0</v>
      </c>
      <c r="R617" s="2">
        <v>20</v>
      </c>
      <c r="S617" s="3">
        <v>1970</v>
      </c>
      <c r="T617" s="2" t="s">
        <v>29</v>
      </c>
      <c r="U617" s="3">
        <v>0</v>
      </c>
      <c r="V617" s="2" t="s">
        <v>29</v>
      </c>
      <c r="W617" s="3">
        <v>0</v>
      </c>
      <c r="X617" s="2" t="s">
        <v>29</v>
      </c>
      <c r="Y617" s="3">
        <v>0</v>
      </c>
      <c r="Z617" s="1" t="s">
        <v>29</v>
      </c>
      <c r="AA617" s="1" t="b">
        <v>0</v>
      </c>
    </row>
    <row r="618" spans="1:27" x14ac:dyDescent="0.25">
      <c r="A618" s="1" t="b">
        <v>0</v>
      </c>
      <c r="B618" s="1" t="s">
        <v>1321</v>
      </c>
      <c r="C618" s="2">
        <v>2</v>
      </c>
      <c r="D618" s="1" t="s">
        <v>752</v>
      </c>
      <c r="E618" s="2">
        <v>102</v>
      </c>
      <c r="F618" s="1" t="s">
        <v>29</v>
      </c>
      <c r="G618" s="1" t="s">
        <v>1320</v>
      </c>
      <c r="H618" s="1" t="s">
        <v>1320</v>
      </c>
      <c r="I618" s="2" t="s">
        <v>29</v>
      </c>
      <c r="J618" s="3">
        <v>104.2</v>
      </c>
      <c r="K618" s="3">
        <v>20</v>
      </c>
      <c r="L618" s="3">
        <v>2084</v>
      </c>
      <c r="M618" s="1" t="s">
        <v>751</v>
      </c>
      <c r="N618" s="1" t="s">
        <v>40</v>
      </c>
      <c r="O618" s="3">
        <v>0</v>
      </c>
      <c r="P618" s="4" t="s">
        <v>1011</v>
      </c>
      <c r="Q618" s="1" t="b">
        <v>0</v>
      </c>
      <c r="R618" s="2">
        <v>20</v>
      </c>
      <c r="S618" s="3">
        <v>2084</v>
      </c>
      <c r="T618" s="2" t="s">
        <v>29</v>
      </c>
      <c r="U618" s="3">
        <v>0</v>
      </c>
      <c r="V618" s="2" t="s">
        <v>29</v>
      </c>
      <c r="W618" s="3">
        <v>0</v>
      </c>
      <c r="X618" s="2" t="s">
        <v>29</v>
      </c>
      <c r="Y618" s="3">
        <v>0</v>
      </c>
      <c r="Z618" s="1" t="s">
        <v>29</v>
      </c>
      <c r="AA618" s="1" t="b">
        <v>0</v>
      </c>
    </row>
    <row r="619" spans="1:27" x14ac:dyDescent="0.25">
      <c r="A619" s="1" t="b">
        <v>0</v>
      </c>
      <c r="B619" s="1" t="s">
        <v>1322</v>
      </c>
      <c r="C619" s="2">
        <v>2</v>
      </c>
      <c r="D619" s="1" t="s">
        <v>752</v>
      </c>
      <c r="E619" s="2">
        <v>103</v>
      </c>
      <c r="F619" s="1" t="s">
        <v>29</v>
      </c>
      <c r="G619" s="1" t="s">
        <v>1323</v>
      </c>
      <c r="H619" s="1" t="s">
        <v>1323</v>
      </c>
      <c r="I619" s="2" t="s">
        <v>29</v>
      </c>
      <c r="J619" s="3">
        <v>212.39</v>
      </c>
      <c r="K619" s="3">
        <v>20</v>
      </c>
      <c r="L619" s="3">
        <v>4247.8</v>
      </c>
      <c r="M619" s="1" t="s">
        <v>751</v>
      </c>
      <c r="N619" s="1" t="s">
        <v>40</v>
      </c>
      <c r="O619" s="3">
        <v>0</v>
      </c>
      <c r="P619" s="4" t="s">
        <v>1011</v>
      </c>
      <c r="Q619" s="1" t="b">
        <v>0</v>
      </c>
      <c r="R619" s="2">
        <v>20</v>
      </c>
      <c r="S619" s="3">
        <v>4247.8</v>
      </c>
      <c r="T619" s="2" t="s">
        <v>29</v>
      </c>
      <c r="U619" s="3">
        <v>0</v>
      </c>
      <c r="V619" s="2" t="s">
        <v>29</v>
      </c>
      <c r="W619" s="3">
        <v>0</v>
      </c>
      <c r="X619" s="2" t="s">
        <v>29</v>
      </c>
      <c r="Y619" s="3">
        <v>0</v>
      </c>
      <c r="Z619" s="1" t="s">
        <v>29</v>
      </c>
      <c r="AA619" s="1" t="b">
        <v>0</v>
      </c>
    </row>
    <row r="620" spans="1:27" x14ac:dyDescent="0.25">
      <c r="A620" s="1" t="b">
        <v>0</v>
      </c>
      <c r="B620" s="1" t="s">
        <v>1324</v>
      </c>
      <c r="C620" s="2">
        <v>2</v>
      </c>
      <c r="D620" s="1" t="s">
        <v>752</v>
      </c>
      <c r="E620" s="2">
        <v>104</v>
      </c>
      <c r="F620" s="1" t="s">
        <v>29</v>
      </c>
      <c r="G620" s="1" t="s">
        <v>1325</v>
      </c>
      <c r="H620" s="1" t="s">
        <v>1325</v>
      </c>
      <c r="I620" s="2" t="s">
        <v>29</v>
      </c>
      <c r="J620" s="3">
        <v>267.06</v>
      </c>
      <c r="K620" s="3">
        <v>20</v>
      </c>
      <c r="L620" s="3">
        <v>5341.2</v>
      </c>
      <c r="M620" s="1" t="s">
        <v>751</v>
      </c>
      <c r="N620" s="1" t="s">
        <v>40</v>
      </c>
      <c r="O620" s="3">
        <v>0</v>
      </c>
      <c r="P620" s="4" t="s">
        <v>1011</v>
      </c>
      <c r="Q620" s="1" t="b">
        <v>0</v>
      </c>
      <c r="R620" s="2">
        <v>20</v>
      </c>
      <c r="S620" s="3">
        <v>5341.2</v>
      </c>
      <c r="T620" s="2" t="s">
        <v>29</v>
      </c>
      <c r="U620" s="3">
        <v>0</v>
      </c>
      <c r="V620" s="2" t="s">
        <v>29</v>
      </c>
      <c r="W620" s="3">
        <v>0</v>
      </c>
      <c r="X620" s="2" t="s">
        <v>29</v>
      </c>
      <c r="Y620" s="3">
        <v>0</v>
      </c>
      <c r="Z620" s="1" t="s">
        <v>29</v>
      </c>
      <c r="AA620" s="1" t="b">
        <v>0</v>
      </c>
    </row>
    <row r="621" spans="1:27" x14ac:dyDescent="0.25">
      <c r="A621" s="1" t="b">
        <v>0</v>
      </c>
      <c r="B621" s="1" t="s">
        <v>1326</v>
      </c>
      <c r="C621" s="2">
        <v>2</v>
      </c>
      <c r="D621" s="1" t="s">
        <v>752</v>
      </c>
      <c r="E621" s="2">
        <v>105</v>
      </c>
      <c r="F621" s="1" t="s">
        <v>29</v>
      </c>
      <c r="G621" s="1" t="s">
        <v>1327</v>
      </c>
      <c r="H621" s="1" t="s">
        <v>1327</v>
      </c>
      <c r="I621" s="2" t="s">
        <v>29</v>
      </c>
      <c r="J621" s="3">
        <v>38.909999999999997</v>
      </c>
      <c r="K621" s="3">
        <v>20</v>
      </c>
      <c r="L621" s="3">
        <v>778.2</v>
      </c>
      <c r="M621" s="1" t="s">
        <v>751</v>
      </c>
      <c r="N621" s="1" t="s">
        <v>40</v>
      </c>
      <c r="O621" s="3">
        <v>0</v>
      </c>
      <c r="P621" s="4" t="s">
        <v>1011</v>
      </c>
      <c r="Q621" s="1" t="b">
        <v>0</v>
      </c>
      <c r="R621" s="2">
        <v>20</v>
      </c>
      <c r="S621" s="3">
        <v>778.2</v>
      </c>
      <c r="T621" s="2" t="s">
        <v>29</v>
      </c>
      <c r="U621" s="3">
        <v>0</v>
      </c>
      <c r="V621" s="2" t="s">
        <v>29</v>
      </c>
      <c r="W621" s="3">
        <v>0</v>
      </c>
      <c r="X621" s="2" t="s">
        <v>29</v>
      </c>
      <c r="Y621" s="3">
        <v>0</v>
      </c>
      <c r="Z621" s="1" t="s">
        <v>29</v>
      </c>
      <c r="AA621" s="1" t="b">
        <v>0</v>
      </c>
    </row>
    <row r="622" spans="1:27" x14ac:dyDescent="0.25">
      <c r="A622" s="1" t="b">
        <v>0</v>
      </c>
      <c r="B622" s="1" t="s">
        <v>1328</v>
      </c>
      <c r="C622" s="2">
        <v>2</v>
      </c>
      <c r="D622" s="1" t="s">
        <v>752</v>
      </c>
      <c r="E622" s="2">
        <v>111</v>
      </c>
      <c r="F622" s="1" t="s">
        <v>29</v>
      </c>
      <c r="G622" s="1" t="s">
        <v>1329</v>
      </c>
      <c r="H622" s="1" t="s">
        <v>1329</v>
      </c>
      <c r="I622" s="2" t="s">
        <v>29</v>
      </c>
      <c r="J622" s="3">
        <v>6.04</v>
      </c>
      <c r="K622" s="3">
        <v>100</v>
      </c>
      <c r="L622" s="3">
        <v>604</v>
      </c>
      <c r="M622" s="1" t="s">
        <v>751</v>
      </c>
      <c r="N622" s="1" t="s">
        <v>40</v>
      </c>
      <c r="O622" s="3">
        <v>0</v>
      </c>
      <c r="P622" s="4" t="s">
        <v>1011</v>
      </c>
      <c r="Q622" s="1" t="b">
        <v>0</v>
      </c>
      <c r="R622" s="2">
        <v>100</v>
      </c>
      <c r="S622" s="3">
        <v>604</v>
      </c>
      <c r="T622" s="2" t="s">
        <v>29</v>
      </c>
      <c r="U622" s="3">
        <v>0</v>
      </c>
      <c r="V622" s="2" t="s">
        <v>29</v>
      </c>
      <c r="W622" s="3">
        <v>0</v>
      </c>
      <c r="X622" s="2" t="s">
        <v>29</v>
      </c>
      <c r="Y622" s="3">
        <v>0</v>
      </c>
      <c r="Z622" s="1" t="s">
        <v>29</v>
      </c>
      <c r="AA622" s="1" t="b">
        <v>0</v>
      </c>
    </row>
    <row r="623" spans="1:27" x14ac:dyDescent="0.25">
      <c r="A623" s="1" t="b">
        <v>0</v>
      </c>
      <c r="B623" s="1" t="s">
        <v>1330</v>
      </c>
      <c r="C623" s="2">
        <v>2</v>
      </c>
      <c r="D623" s="1" t="s">
        <v>752</v>
      </c>
      <c r="E623" s="2">
        <v>112</v>
      </c>
      <c r="F623" s="1" t="s">
        <v>29</v>
      </c>
      <c r="G623" s="1" t="s">
        <v>1331</v>
      </c>
      <c r="H623" s="1" t="s">
        <v>1331</v>
      </c>
      <c r="I623" s="2" t="s">
        <v>29</v>
      </c>
      <c r="J623" s="3">
        <v>8.9600000000000009</v>
      </c>
      <c r="K623" s="3">
        <v>100</v>
      </c>
      <c r="L623" s="3">
        <v>896</v>
      </c>
      <c r="M623" s="1" t="s">
        <v>751</v>
      </c>
      <c r="N623" s="1" t="s">
        <v>40</v>
      </c>
      <c r="O623" s="3">
        <v>0</v>
      </c>
      <c r="P623" s="4" t="s">
        <v>1011</v>
      </c>
      <c r="Q623" s="1" t="b">
        <v>0</v>
      </c>
      <c r="R623" s="2">
        <v>100</v>
      </c>
      <c r="S623" s="3">
        <v>896</v>
      </c>
      <c r="T623" s="2" t="s">
        <v>29</v>
      </c>
      <c r="U623" s="3">
        <v>0</v>
      </c>
      <c r="V623" s="2" t="s">
        <v>29</v>
      </c>
      <c r="W623" s="3">
        <v>0</v>
      </c>
      <c r="X623" s="2" t="s">
        <v>29</v>
      </c>
      <c r="Y623" s="3">
        <v>0</v>
      </c>
      <c r="Z623" s="1" t="s">
        <v>29</v>
      </c>
      <c r="AA623" s="1" t="b">
        <v>0</v>
      </c>
    </row>
    <row r="624" spans="1:27" x14ac:dyDescent="0.25">
      <c r="A624" s="1" t="b">
        <v>0</v>
      </c>
      <c r="B624" s="1" t="s">
        <v>1332</v>
      </c>
      <c r="C624" s="2">
        <v>2</v>
      </c>
      <c r="D624" s="1" t="s">
        <v>752</v>
      </c>
      <c r="E624" s="2">
        <v>113</v>
      </c>
      <c r="F624" s="1" t="s">
        <v>29</v>
      </c>
      <c r="G624" s="1" t="s">
        <v>1333</v>
      </c>
      <c r="H624" s="1" t="s">
        <v>1333</v>
      </c>
      <c r="I624" s="2" t="s">
        <v>29</v>
      </c>
      <c r="J624" s="3">
        <v>110.78</v>
      </c>
      <c r="K624" s="3">
        <v>4</v>
      </c>
      <c r="L624" s="3">
        <v>443.12</v>
      </c>
      <c r="M624" s="1" t="s">
        <v>751</v>
      </c>
      <c r="N624" s="1" t="s">
        <v>40</v>
      </c>
      <c r="O624" s="3">
        <v>0</v>
      </c>
      <c r="P624" s="4" t="s">
        <v>1011</v>
      </c>
      <c r="Q624" s="1" t="b">
        <v>0</v>
      </c>
      <c r="R624" s="2">
        <v>4</v>
      </c>
      <c r="S624" s="3">
        <v>443.12</v>
      </c>
      <c r="T624" s="2" t="s">
        <v>29</v>
      </c>
      <c r="U624" s="3">
        <v>0</v>
      </c>
      <c r="V624" s="2" t="s">
        <v>29</v>
      </c>
      <c r="W624" s="3">
        <v>0</v>
      </c>
      <c r="X624" s="2" t="s">
        <v>29</v>
      </c>
      <c r="Y624" s="3">
        <v>0</v>
      </c>
      <c r="Z624" s="1" t="s">
        <v>29</v>
      </c>
      <c r="AA624" s="1" t="b">
        <v>0</v>
      </c>
    </row>
    <row r="625" spans="1:27" x14ac:dyDescent="0.25">
      <c r="A625" s="1" t="b">
        <v>0</v>
      </c>
      <c r="B625" s="1" t="s">
        <v>1334</v>
      </c>
      <c r="C625" s="2">
        <v>2</v>
      </c>
      <c r="D625" s="1" t="s">
        <v>752</v>
      </c>
      <c r="E625" s="2">
        <v>233</v>
      </c>
      <c r="F625" s="1" t="s">
        <v>29</v>
      </c>
      <c r="G625" s="1" t="s">
        <v>1335</v>
      </c>
      <c r="H625" s="1" t="s">
        <v>1335</v>
      </c>
      <c r="I625" s="2" t="s">
        <v>29</v>
      </c>
      <c r="J625" s="3">
        <v>75</v>
      </c>
      <c r="K625" s="3">
        <v>100</v>
      </c>
      <c r="L625" s="3">
        <v>7500</v>
      </c>
      <c r="M625" s="1" t="s">
        <v>751</v>
      </c>
      <c r="N625" s="1" t="s">
        <v>40</v>
      </c>
      <c r="O625" s="3">
        <v>0</v>
      </c>
      <c r="P625" s="4" t="s">
        <v>1011</v>
      </c>
      <c r="Q625" s="1" t="b">
        <v>0</v>
      </c>
      <c r="R625" s="2">
        <v>100</v>
      </c>
      <c r="S625" s="3">
        <v>7500</v>
      </c>
      <c r="T625" s="2" t="s">
        <v>29</v>
      </c>
      <c r="U625" s="3">
        <v>0</v>
      </c>
      <c r="V625" s="2" t="s">
        <v>29</v>
      </c>
      <c r="W625" s="3">
        <v>0</v>
      </c>
      <c r="X625" s="2" t="s">
        <v>29</v>
      </c>
      <c r="Y625" s="3">
        <v>0</v>
      </c>
      <c r="Z625" s="1" t="s">
        <v>29</v>
      </c>
      <c r="AA625" s="1" t="b">
        <v>0</v>
      </c>
    </row>
    <row r="626" spans="1:27" x14ac:dyDescent="0.25">
      <c r="A626" s="1" t="b">
        <v>0</v>
      </c>
      <c r="B626" s="1" t="s">
        <v>1336</v>
      </c>
      <c r="C626" s="2">
        <v>2</v>
      </c>
      <c r="D626" s="1" t="s">
        <v>752</v>
      </c>
      <c r="E626" s="2">
        <v>234</v>
      </c>
      <c r="F626" s="1" t="s">
        <v>29</v>
      </c>
      <c r="G626" s="1" t="s">
        <v>1337</v>
      </c>
      <c r="H626" s="1" t="s">
        <v>1337</v>
      </c>
      <c r="I626" s="2" t="s">
        <v>29</v>
      </c>
      <c r="J626" s="3">
        <v>75</v>
      </c>
      <c r="K626" s="3">
        <v>100</v>
      </c>
      <c r="L626" s="3">
        <v>7500</v>
      </c>
      <c r="M626" s="1" t="s">
        <v>751</v>
      </c>
      <c r="N626" s="1" t="s">
        <v>40</v>
      </c>
      <c r="O626" s="3">
        <v>0</v>
      </c>
      <c r="P626" s="4" t="s">
        <v>1011</v>
      </c>
      <c r="Q626" s="1" t="b">
        <v>0</v>
      </c>
      <c r="R626" s="2">
        <v>100</v>
      </c>
      <c r="S626" s="3">
        <v>7500</v>
      </c>
      <c r="T626" s="2" t="s">
        <v>29</v>
      </c>
      <c r="U626" s="3">
        <v>0</v>
      </c>
      <c r="V626" s="2" t="s">
        <v>29</v>
      </c>
      <c r="W626" s="3">
        <v>0</v>
      </c>
      <c r="X626" s="2" t="s">
        <v>29</v>
      </c>
      <c r="Y626" s="3">
        <v>0</v>
      </c>
      <c r="Z626" s="1" t="s">
        <v>29</v>
      </c>
      <c r="AA626" s="1" t="b">
        <v>0</v>
      </c>
    </row>
    <row r="627" spans="1:27" x14ac:dyDescent="0.25">
      <c r="A627" s="1" t="b">
        <v>0</v>
      </c>
      <c r="B627" s="1" t="s">
        <v>1338</v>
      </c>
      <c r="C627" s="2">
        <v>2</v>
      </c>
      <c r="D627" s="1" t="s">
        <v>752</v>
      </c>
      <c r="E627" s="2">
        <v>297</v>
      </c>
      <c r="F627" s="1" t="s">
        <v>29</v>
      </c>
      <c r="G627" s="1" t="s">
        <v>1339</v>
      </c>
      <c r="H627" s="1" t="s">
        <v>1340</v>
      </c>
      <c r="I627" s="2" t="s">
        <v>29</v>
      </c>
      <c r="J627" s="3">
        <v>212</v>
      </c>
      <c r="K627" s="3">
        <v>16</v>
      </c>
      <c r="L627" s="3">
        <v>3392</v>
      </c>
      <c r="M627" s="1" t="s">
        <v>29</v>
      </c>
      <c r="N627" s="1" t="s">
        <v>40</v>
      </c>
      <c r="O627" s="3">
        <v>0</v>
      </c>
      <c r="P627" s="4" t="s">
        <v>1011</v>
      </c>
      <c r="Q627" s="1" t="b">
        <v>0</v>
      </c>
      <c r="R627" s="2">
        <v>16</v>
      </c>
      <c r="S627" s="3">
        <v>3392</v>
      </c>
      <c r="T627" s="2" t="s">
        <v>29</v>
      </c>
      <c r="U627" s="3">
        <v>0</v>
      </c>
      <c r="V627" s="2" t="s">
        <v>29</v>
      </c>
      <c r="W627" s="3">
        <v>0</v>
      </c>
      <c r="X627" s="2" t="s">
        <v>29</v>
      </c>
      <c r="Y627" s="3">
        <v>0</v>
      </c>
      <c r="Z627" s="1" t="s">
        <v>1341</v>
      </c>
      <c r="AA627" s="1" t="b">
        <v>0</v>
      </c>
    </row>
    <row r="628" spans="1:27" x14ac:dyDescent="0.25">
      <c r="A628" s="1"/>
      <c r="B628" s="1"/>
      <c r="C628" s="2"/>
      <c r="D628" s="1"/>
      <c r="E628" s="2"/>
      <c r="F628" s="1"/>
      <c r="G628" s="1"/>
      <c r="H628" s="1"/>
      <c r="I628" s="2"/>
      <c r="J628" s="3"/>
      <c r="K628" s="3"/>
      <c r="L628" s="6">
        <f>SUBTOTAL(9,L606:L627)</f>
        <v>110963.87000000001</v>
      </c>
      <c r="M628" s="1"/>
      <c r="N628" s="1"/>
      <c r="O628" s="3"/>
      <c r="P628" s="4"/>
      <c r="Q628" s="1"/>
      <c r="R628" s="2"/>
      <c r="S628" s="3"/>
      <c r="T628" s="2"/>
      <c r="U628" s="3"/>
      <c r="V628" s="2"/>
      <c r="W628" s="3"/>
      <c r="X628" s="2"/>
      <c r="Y628" s="3"/>
      <c r="Z628" s="1"/>
      <c r="AA628" s="1"/>
    </row>
    <row r="629" spans="1:27" x14ac:dyDescent="0.25">
      <c r="A629" s="1"/>
      <c r="B629" s="1"/>
      <c r="C629" s="2"/>
      <c r="D629" s="1"/>
      <c r="E629" s="2"/>
      <c r="F629" s="1"/>
      <c r="G629" s="1"/>
      <c r="H629" s="1"/>
      <c r="I629" s="2"/>
      <c r="J629" s="3"/>
      <c r="K629" s="3"/>
      <c r="L629" s="6">
        <f>SUBTOTAL(9,L606:L627)</f>
        <v>110963.87000000001</v>
      </c>
      <c r="M629" s="1"/>
      <c r="N629" s="1"/>
      <c r="O629" s="3"/>
      <c r="P629" s="4"/>
      <c r="Q629" s="1"/>
      <c r="R629" s="2"/>
      <c r="S629" s="3"/>
      <c r="T629" s="2"/>
      <c r="U629" s="3"/>
      <c r="V629" s="2"/>
      <c r="W629" s="3"/>
      <c r="X629" s="2"/>
      <c r="Y629" s="3"/>
      <c r="Z629" s="1"/>
      <c r="AA629" s="1"/>
    </row>
    <row r="630" spans="1:27" x14ac:dyDescent="0.25">
      <c r="A630" s="1"/>
      <c r="B630" s="1"/>
      <c r="C630" s="2"/>
      <c r="D630" s="1"/>
      <c r="E630" s="2"/>
      <c r="F630" s="1"/>
      <c r="G630" s="1"/>
      <c r="H630" s="1"/>
      <c r="I630" s="2"/>
      <c r="J630" s="3"/>
      <c r="K630" s="3"/>
      <c r="L630" s="6">
        <f>SUBTOTAL(9,L4:L629)</f>
        <v>6305955.8800000008</v>
      </c>
      <c r="M630" s="1"/>
      <c r="N630" s="1"/>
      <c r="O630" s="3"/>
      <c r="P630" s="4"/>
      <c r="Q630" s="1"/>
      <c r="R630" s="2"/>
      <c r="S630" s="3"/>
      <c r="T630" s="2"/>
      <c r="U630" s="3"/>
      <c r="V630" s="2"/>
      <c r="W630" s="3"/>
      <c r="X630" s="2"/>
      <c r="Y630" s="3"/>
      <c r="Z630" s="1"/>
      <c r="AA63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8"/>
  <sheetViews>
    <sheetView workbookViewId="0">
      <selection sqref="A1:AA608"/>
    </sheetView>
  </sheetViews>
  <sheetFormatPr defaultRowHeight="15" x14ac:dyDescent="0.25"/>
  <sheetData>
    <row r="1" spans="1:27"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row>
    <row r="2" spans="1:27" x14ac:dyDescent="0.25">
      <c r="A2" s="5" t="s">
        <v>3909</v>
      </c>
      <c r="B2" s="5"/>
      <c r="C2" s="5"/>
      <c r="D2" s="5"/>
      <c r="E2" s="5"/>
      <c r="F2" s="5"/>
      <c r="G2" s="5"/>
      <c r="H2" s="5"/>
      <c r="I2" s="5"/>
      <c r="J2" s="5"/>
      <c r="K2" s="5"/>
      <c r="L2" s="5"/>
      <c r="M2" s="5"/>
      <c r="N2" s="5"/>
      <c r="O2" s="5"/>
      <c r="P2" s="5"/>
      <c r="Q2" s="5"/>
      <c r="R2" s="5"/>
      <c r="S2" s="5"/>
      <c r="T2" s="5"/>
      <c r="U2" s="5"/>
      <c r="V2" s="5"/>
      <c r="W2" s="5"/>
      <c r="X2" s="5"/>
      <c r="Y2" s="5"/>
      <c r="Z2" s="5"/>
      <c r="AA2" s="5"/>
    </row>
    <row r="3" spans="1:27" x14ac:dyDescent="0.25">
      <c r="A3" s="5" t="s">
        <v>3910</v>
      </c>
      <c r="B3" s="5"/>
      <c r="C3" s="5"/>
      <c r="D3" s="5"/>
      <c r="E3" s="5"/>
      <c r="F3" s="5"/>
      <c r="G3" s="5"/>
      <c r="H3" s="5"/>
      <c r="I3" s="5"/>
      <c r="J3" s="5"/>
      <c r="K3" s="5"/>
      <c r="L3" s="5"/>
      <c r="M3" s="5"/>
      <c r="N3" s="5"/>
      <c r="O3" s="5"/>
      <c r="P3" s="5"/>
      <c r="Q3" s="5"/>
      <c r="R3" s="5"/>
      <c r="S3" s="5"/>
      <c r="T3" s="5"/>
      <c r="U3" s="5"/>
      <c r="V3" s="5"/>
      <c r="W3" s="5"/>
      <c r="X3" s="5"/>
      <c r="Y3" s="5"/>
      <c r="Z3" s="5"/>
      <c r="AA3" s="5"/>
    </row>
    <row r="4" spans="1:27" x14ac:dyDescent="0.25">
      <c r="A4" s="1" t="b">
        <v>0</v>
      </c>
      <c r="B4" s="1" t="s">
        <v>3911</v>
      </c>
      <c r="C4" s="2">
        <v>1</v>
      </c>
      <c r="D4" s="1" t="s">
        <v>65</v>
      </c>
      <c r="E4" s="2">
        <v>244</v>
      </c>
      <c r="F4" s="1" t="s">
        <v>1342</v>
      </c>
      <c r="G4" s="1" t="s">
        <v>1343</v>
      </c>
      <c r="H4" s="1" t="s">
        <v>1343</v>
      </c>
      <c r="I4" s="2" t="s">
        <v>29</v>
      </c>
      <c r="J4" s="3">
        <v>12000</v>
      </c>
      <c r="K4" s="3">
        <v>1</v>
      </c>
      <c r="L4" s="3">
        <v>12000</v>
      </c>
      <c r="M4" s="1" t="s">
        <v>29</v>
      </c>
      <c r="N4" s="1" t="s">
        <v>40</v>
      </c>
      <c r="O4" s="3">
        <v>0</v>
      </c>
      <c r="P4" s="4" t="s">
        <v>3912</v>
      </c>
      <c r="Q4" s="1" t="b">
        <v>0</v>
      </c>
      <c r="R4" s="2">
        <v>1</v>
      </c>
      <c r="S4" s="3">
        <v>12000</v>
      </c>
      <c r="T4" s="2" t="s">
        <v>29</v>
      </c>
      <c r="U4" s="3">
        <v>0</v>
      </c>
      <c r="V4" s="2" t="s">
        <v>29</v>
      </c>
      <c r="W4" s="3">
        <v>0</v>
      </c>
      <c r="X4" s="2" t="s">
        <v>29</v>
      </c>
      <c r="Y4" s="3">
        <v>0</v>
      </c>
      <c r="Z4" s="1" t="s">
        <v>31</v>
      </c>
      <c r="AA4" s="1" t="b">
        <v>0</v>
      </c>
    </row>
    <row r="5" spans="1:27" x14ac:dyDescent="0.25">
      <c r="A5" s="1" t="b">
        <v>0</v>
      </c>
      <c r="B5" s="1" t="s">
        <v>3913</v>
      </c>
      <c r="C5" s="2">
        <v>1</v>
      </c>
      <c r="D5" s="1" t="s">
        <v>65</v>
      </c>
      <c r="E5" s="2">
        <v>270</v>
      </c>
      <c r="F5" s="1" t="s">
        <v>1344</v>
      </c>
      <c r="G5" s="1" t="s">
        <v>1345</v>
      </c>
      <c r="H5" s="1" t="s">
        <v>1345</v>
      </c>
      <c r="I5" s="2" t="s">
        <v>29</v>
      </c>
      <c r="J5" s="3">
        <v>8130</v>
      </c>
      <c r="K5" s="3">
        <v>5</v>
      </c>
      <c r="L5" s="3">
        <v>40650</v>
      </c>
      <c r="M5" s="1" t="s">
        <v>29</v>
      </c>
      <c r="N5" s="1" t="s">
        <v>40</v>
      </c>
      <c r="O5" s="3">
        <v>0</v>
      </c>
      <c r="P5" s="4" t="s">
        <v>3912</v>
      </c>
      <c r="Q5" s="1" t="b">
        <v>0</v>
      </c>
      <c r="R5" s="2">
        <v>5</v>
      </c>
      <c r="S5" s="3">
        <v>40650</v>
      </c>
      <c r="T5" s="2" t="s">
        <v>29</v>
      </c>
      <c r="U5" s="3">
        <v>0</v>
      </c>
      <c r="V5" s="2" t="s">
        <v>29</v>
      </c>
      <c r="W5" s="3">
        <v>0</v>
      </c>
      <c r="X5" s="2" t="s">
        <v>29</v>
      </c>
      <c r="Y5" s="3">
        <v>0</v>
      </c>
      <c r="Z5" s="1" t="s">
        <v>31</v>
      </c>
      <c r="AA5" s="1" t="b">
        <v>0</v>
      </c>
    </row>
    <row r="6" spans="1:27" x14ac:dyDescent="0.25">
      <c r="A6" s="1" t="b">
        <v>1</v>
      </c>
      <c r="B6" s="1" t="s">
        <v>3914</v>
      </c>
      <c r="C6" s="2">
        <v>1</v>
      </c>
      <c r="D6" s="1" t="s">
        <v>65</v>
      </c>
      <c r="E6" s="2">
        <v>301</v>
      </c>
      <c r="F6" s="1" t="s">
        <v>1342</v>
      </c>
      <c r="G6" s="1" t="s">
        <v>1346</v>
      </c>
      <c r="H6" s="1" t="s">
        <v>1346</v>
      </c>
      <c r="I6" s="2" t="s">
        <v>29</v>
      </c>
      <c r="J6" s="3">
        <v>10000</v>
      </c>
      <c r="K6" s="3">
        <v>8</v>
      </c>
      <c r="L6" s="3">
        <v>80000</v>
      </c>
      <c r="M6" s="1" t="s">
        <v>751</v>
      </c>
      <c r="N6" s="1" t="s">
        <v>40</v>
      </c>
      <c r="O6" s="3">
        <v>0</v>
      </c>
      <c r="P6" s="4" t="s">
        <v>3912</v>
      </c>
      <c r="Q6" s="1" t="b">
        <v>0</v>
      </c>
      <c r="R6" s="2">
        <v>8</v>
      </c>
      <c r="S6" s="3">
        <v>80000</v>
      </c>
      <c r="T6" s="2" t="s">
        <v>29</v>
      </c>
      <c r="U6" s="3">
        <v>0</v>
      </c>
      <c r="V6" s="2" t="s">
        <v>29</v>
      </c>
      <c r="W6" s="3">
        <v>0</v>
      </c>
      <c r="X6" s="2" t="s">
        <v>29</v>
      </c>
      <c r="Y6" s="3">
        <v>0</v>
      </c>
      <c r="Z6" s="1" t="s">
        <v>31</v>
      </c>
      <c r="AA6" s="1" t="b">
        <v>0</v>
      </c>
    </row>
    <row r="7" spans="1:27" x14ac:dyDescent="0.25">
      <c r="A7" s="1" t="b">
        <v>0</v>
      </c>
      <c r="B7" s="1" t="s">
        <v>3915</v>
      </c>
      <c r="C7" s="2">
        <v>1</v>
      </c>
      <c r="D7" s="1" t="s">
        <v>65</v>
      </c>
      <c r="E7" s="2">
        <v>9322</v>
      </c>
      <c r="F7" s="1" t="s">
        <v>1347</v>
      </c>
      <c r="G7" s="1" t="s">
        <v>1348</v>
      </c>
      <c r="H7" s="1" t="s">
        <v>1348</v>
      </c>
      <c r="I7" s="2" t="s">
        <v>29</v>
      </c>
      <c r="J7" s="3">
        <v>1870</v>
      </c>
      <c r="K7" s="3">
        <v>6</v>
      </c>
      <c r="L7" s="3">
        <v>11220</v>
      </c>
      <c r="M7" s="1" t="s">
        <v>29</v>
      </c>
      <c r="N7" s="1" t="s">
        <v>40</v>
      </c>
      <c r="O7" s="3">
        <v>0</v>
      </c>
      <c r="P7" s="4" t="s">
        <v>3912</v>
      </c>
      <c r="Q7" s="1" t="b">
        <v>0</v>
      </c>
      <c r="R7" s="2">
        <v>6</v>
      </c>
      <c r="S7" s="3">
        <v>11220</v>
      </c>
      <c r="T7" s="2" t="s">
        <v>29</v>
      </c>
      <c r="U7" s="3">
        <v>0</v>
      </c>
      <c r="V7" s="2" t="s">
        <v>29</v>
      </c>
      <c r="W7" s="3">
        <v>0</v>
      </c>
      <c r="X7" s="2" t="s">
        <v>29</v>
      </c>
      <c r="Y7" s="3">
        <v>0</v>
      </c>
      <c r="Z7" s="1" t="s">
        <v>29</v>
      </c>
      <c r="AA7" s="1" t="b">
        <v>0</v>
      </c>
    </row>
    <row r="8" spans="1:27" x14ac:dyDescent="0.25">
      <c r="A8" s="1" t="b">
        <v>0</v>
      </c>
      <c r="B8" s="1" t="s">
        <v>3916</v>
      </c>
      <c r="C8" s="2">
        <v>1</v>
      </c>
      <c r="D8" s="1" t="s">
        <v>65</v>
      </c>
      <c r="E8" s="2">
        <v>9323</v>
      </c>
      <c r="F8" s="1" t="s">
        <v>1349</v>
      </c>
      <c r="G8" s="1" t="s">
        <v>1350</v>
      </c>
      <c r="H8" s="1" t="s">
        <v>1350</v>
      </c>
      <c r="I8" s="2" t="s">
        <v>29</v>
      </c>
      <c r="J8" s="3">
        <v>21500</v>
      </c>
      <c r="K8" s="3">
        <v>4</v>
      </c>
      <c r="L8" s="3">
        <v>86000</v>
      </c>
      <c r="M8" s="1" t="s">
        <v>29</v>
      </c>
      <c r="N8" s="1" t="s">
        <v>40</v>
      </c>
      <c r="O8" s="3">
        <v>0</v>
      </c>
      <c r="P8" s="4" t="s">
        <v>3912</v>
      </c>
      <c r="Q8" s="1" t="b">
        <v>0</v>
      </c>
      <c r="R8" s="2">
        <v>4</v>
      </c>
      <c r="S8" s="3">
        <v>86000</v>
      </c>
      <c r="T8" s="2" t="s">
        <v>29</v>
      </c>
      <c r="U8" s="3">
        <v>0</v>
      </c>
      <c r="V8" s="2" t="s">
        <v>29</v>
      </c>
      <c r="W8" s="3">
        <v>0</v>
      </c>
      <c r="X8" s="2" t="s">
        <v>29</v>
      </c>
      <c r="Y8" s="3">
        <v>0</v>
      </c>
      <c r="Z8" s="1" t="s">
        <v>29</v>
      </c>
      <c r="AA8" s="1" t="b">
        <v>0</v>
      </c>
    </row>
    <row r="9" spans="1:27" x14ac:dyDescent="0.25">
      <c r="A9" s="1" t="b">
        <v>0</v>
      </c>
      <c r="B9" s="1" t="s">
        <v>3917</v>
      </c>
      <c r="C9" s="2">
        <v>1</v>
      </c>
      <c r="D9" s="1" t="s">
        <v>65</v>
      </c>
      <c r="E9" s="2">
        <v>9358</v>
      </c>
      <c r="F9" s="1" t="s">
        <v>1353</v>
      </c>
      <c r="G9" s="1" t="s">
        <v>1354</v>
      </c>
      <c r="H9" s="1" t="s">
        <v>1354</v>
      </c>
      <c r="I9" s="2" t="s">
        <v>29</v>
      </c>
      <c r="J9" s="3">
        <v>12000</v>
      </c>
      <c r="K9" s="3">
        <v>1</v>
      </c>
      <c r="L9" s="3">
        <v>12000</v>
      </c>
      <c r="M9" s="1" t="s">
        <v>29</v>
      </c>
      <c r="N9" s="1" t="s">
        <v>40</v>
      </c>
      <c r="O9" s="3">
        <v>0</v>
      </c>
      <c r="P9" s="4" t="s">
        <v>3912</v>
      </c>
      <c r="Q9" s="1" t="b">
        <v>0</v>
      </c>
      <c r="R9" s="2">
        <v>1</v>
      </c>
      <c r="S9" s="3">
        <v>12000</v>
      </c>
      <c r="T9" s="2" t="s">
        <v>29</v>
      </c>
      <c r="U9" s="3">
        <v>0</v>
      </c>
      <c r="V9" s="2" t="s">
        <v>29</v>
      </c>
      <c r="W9" s="3">
        <v>0</v>
      </c>
      <c r="X9" s="2" t="s">
        <v>29</v>
      </c>
      <c r="Y9" s="3">
        <v>0</v>
      </c>
      <c r="Z9" s="1" t="s">
        <v>29</v>
      </c>
      <c r="AA9" s="1" t="b">
        <v>0</v>
      </c>
    </row>
    <row r="10" spans="1:27" x14ac:dyDescent="0.25">
      <c r="A10" s="1" t="b">
        <v>0</v>
      </c>
      <c r="B10" s="1" t="s">
        <v>3918</v>
      </c>
      <c r="C10" s="2">
        <v>1</v>
      </c>
      <c r="D10" s="1" t="s">
        <v>65</v>
      </c>
      <c r="E10" s="2">
        <v>9364</v>
      </c>
      <c r="F10" s="1" t="s">
        <v>1355</v>
      </c>
      <c r="G10" s="1" t="s">
        <v>1356</v>
      </c>
      <c r="H10" s="1" t="s">
        <v>1356</v>
      </c>
      <c r="I10" s="2" t="s">
        <v>29</v>
      </c>
      <c r="J10" s="3">
        <v>2500</v>
      </c>
      <c r="K10" s="3">
        <v>4</v>
      </c>
      <c r="L10" s="3">
        <v>10000</v>
      </c>
      <c r="M10" s="1" t="s">
        <v>29</v>
      </c>
      <c r="N10" s="1" t="s">
        <v>40</v>
      </c>
      <c r="O10" s="3">
        <v>0</v>
      </c>
      <c r="P10" s="4" t="s">
        <v>3912</v>
      </c>
      <c r="Q10" s="1" t="b">
        <v>0</v>
      </c>
      <c r="R10" s="2">
        <v>4</v>
      </c>
      <c r="S10" s="3">
        <v>10000</v>
      </c>
      <c r="T10" s="2" t="s">
        <v>29</v>
      </c>
      <c r="U10" s="3">
        <v>0</v>
      </c>
      <c r="V10" s="2" t="s">
        <v>29</v>
      </c>
      <c r="W10" s="3">
        <v>0</v>
      </c>
      <c r="X10" s="2" t="s">
        <v>29</v>
      </c>
      <c r="Y10" s="3">
        <v>0</v>
      </c>
      <c r="Z10" s="1" t="s">
        <v>29</v>
      </c>
      <c r="AA10" s="1" t="b">
        <v>0</v>
      </c>
    </row>
    <row r="11" spans="1:27" x14ac:dyDescent="0.25">
      <c r="A11" s="1" t="b">
        <v>0</v>
      </c>
      <c r="B11" s="1" t="s">
        <v>3919</v>
      </c>
      <c r="C11" s="2">
        <v>1</v>
      </c>
      <c r="D11" s="1" t="s">
        <v>65</v>
      </c>
      <c r="E11" s="2">
        <v>9365</v>
      </c>
      <c r="F11" s="1" t="s">
        <v>1357</v>
      </c>
      <c r="G11" s="1" t="s">
        <v>1358</v>
      </c>
      <c r="H11" s="1" t="s">
        <v>1358</v>
      </c>
      <c r="I11" s="2" t="s">
        <v>29</v>
      </c>
      <c r="J11" s="3">
        <v>2000</v>
      </c>
      <c r="K11" s="3">
        <v>4</v>
      </c>
      <c r="L11" s="3">
        <v>8000</v>
      </c>
      <c r="M11" s="1" t="s">
        <v>29</v>
      </c>
      <c r="N11" s="1" t="s">
        <v>40</v>
      </c>
      <c r="O11" s="3">
        <v>0</v>
      </c>
      <c r="P11" s="4" t="s">
        <v>3912</v>
      </c>
      <c r="Q11" s="1" t="b">
        <v>0</v>
      </c>
      <c r="R11" s="2">
        <v>4</v>
      </c>
      <c r="S11" s="3">
        <v>8000</v>
      </c>
      <c r="T11" s="2" t="s">
        <v>29</v>
      </c>
      <c r="U11" s="3">
        <v>0</v>
      </c>
      <c r="V11" s="2" t="s">
        <v>29</v>
      </c>
      <c r="W11" s="3">
        <v>0</v>
      </c>
      <c r="X11" s="2" t="s">
        <v>29</v>
      </c>
      <c r="Y11" s="3">
        <v>0</v>
      </c>
      <c r="Z11" s="1" t="s">
        <v>29</v>
      </c>
      <c r="AA11" s="1" t="b">
        <v>0</v>
      </c>
    </row>
    <row r="12" spans="1:27" x14ac:dyDescent="0.25">
      <c r="A12" s="1" t="b">
        <v>0</v>
      </c>
      <c r="B12" s="1" t="s">
        <v>3920</v>
      </c>
      <c r="C12" s="2">
        <v>1</v>
      </c>
      <c r="D12" s="1" t="s">
        <v>65</v>
      </c>
      <c r="E12" s="2">
        <v>9415</v>
      </c>
      <c r="F12" s="1" t="s">
        <v>1351</v>
      </c>
      <c r="G12" s="1" t="s">
        <v>1352</v>
      </c>
      <c r="H12" s="1" t="s">
        <v>1352</v>
      </c>
      <c r="I12" s="2" t="s">
        <v>29</v>
      </c>
      <c r="J12" s="3">
        <v>15000</v>
      </c>
      <c r="K12" s="3">
        <v>1</v>
      </c>
      <c r="L12" s="3">
        <v>15000</v>
      </c>
      <c r="M12" s="1" t="s">
        <v>29</v>
      </c>
      <c r="N12" s="1" t="s">
        <v>40</v>
      </c>
      <c r="O12" s="3">
        <v>0</v>
      </c>
      <c r="P12" s="4" t="s">
        <v>3912</v>
      </c>
      <c r="Q12" s="1" t="b">
        <v>0</v>
      </c>
      <c r="R12" s="2">
        <v>1</v>
      </c>
      <c r="S12" s="3">
        <v>15000</v>
      </c>
      <c r="T12" s="2" t="s">
        <v>29</v>
      </c>
      <c r="U12" s="3">
        <v>0</v>
      </c>
      <c r="V12" s="2" t="s">
        <v>29</v>
      </c>
      <c r="W12" s="3">
        <v>0</v>
      </c>
      <c r="X12" s="2" t="s">
        <v>29</v>
      </c>
      <c r="Y12" s="3">
        <v>0</v>
      </c>
      <c r="Z12" s="1" t="s">
        <v>29</v>
      </c>
      <c r="AA12" s="1" t="b">
        <v>0</v>
      </c>
    </row>
    <row r="13" spans="1:27" x14ac:dyDescent="0.25">
      <c r="A13" s="1" t="b">
        <v>0</v>
      </c>
      <c r="B13" s="1" t="s">
        <v>3921</v>
      </c>
      <c r="C13" s="2">
        <v>1</v>
      </c>
      <c r="D13" s="1" t="s">
        <v>65</v>
      </c>
      <c r="E13" s="2">
        <v>9419</v>
      </c>
      <c r="F13" s="1" t="s">
        <v>3922</v>
      </c>
      <c r="G13" s="1" t="s">
        <v>3923</v>
      </c>
      <c r="H13" s="1" t="s">
        <v>3923</v>
      </c>
      <c r="I13" s="2" t="s">
        <v>29</v>
      </c>
      <c r="J13" s="3">
        <v>11500</v>
      </c>
      <c r="K13" s="3">
        <v>2</v>
      </c>
      <c r="L13" s="3">
        <v>23000</v>
      </c>
      <c r="M13" s="1" t="s">
        <v>29</v>
      </c>
      <c r="N13" s="1" t="s">
        <v>40</v>
      </c>
      <c r="O13" s="3">
        <v>0</v>
      </c>
      <c r="P13" s="4" t="s">
        <v>3912</v>
      </c>
      <c r="Q13" s="1" t="b">
        <v>0</v>
      </c>
      <c r="R13" s="2">
        <v>2</v>
      </c>
      <c r="S13" s="3">
        <v>23000</v>
      </c>
      <c r="T13" s="2" t="s">
        <v>29</v>
      </c>
      <c r="U13" s="3">
        <v>0</v>
      </c>
      <c r="V13" s="2" t="s">
        <v>29</v>
      </c>
      <c r="W13" s="3">
        <v>0</v>
      </c>
      <c r="X13" s="2" t="s">
        <v>29</v>
      </c>
      <c r="Y13" s="3">
        <v>0</v>
      </c>
      <c r="Z13" s="1" t="s">
        <v>29</v>
      </c>
      <c r="AA13" s="1" t="b">
        <v>0</v>
      </c>
    </row>
    <row r="14" spans="1:27" x14ac:dyDescent="0.25">
      <c r="A14" s="1" t="b">
        <v>0</v>
      </c>
      <c r="B14" s="1" t="s">
        <v>3924</v>
      </c>
      <c r="C14" s="2">
        <v>1</v>
      </c>
      <c r="D14" s="1" t="s">
        <v>65</v>
      </c>
      <c r="E14" s="2">
        <v>9420</v>
      </c>
      <c r="F14" s="1" t="s">
        <v>1420</v>
      </c>
      <c r="G14" s="1" t="s">
        <v>1421</v>
      </c>
      <c r="H14" s="1" t="s">
        <v>1421</v>
      </c>
      <c r="I14" s="2" t="s">
        <v>29</v>
      </c>
      <c r="J14" s="3">
        <v>27600</v>
      </c>
      <c r="K14" s="3">
        <v>1</v>
      </c>
      <c r="L14" s="3">
        <v>27600</v>
      </c>
      <c r="M14" s="1" t="s">
        <v>29</v>
      </c>
      <c r="N14" s="1" t="s">
        <v>40</v>
      </c>
      <c r="O14" s="3">
        <v>0</v>
      </c>
      <c r="P14" s="4" t="s">
        <v>3912</v>
      </c>
      <c r="Q14" s="1" t="b">
        <v>0</v>
      </c>
      <c r="R14" s="2">
        <v>1</v>
      </c>
      <c r="S14" s="3">
        <v>27600</v>
      </c>
      <c r="T14" s="2" t="s">
        <v>29</v>
      </c>
      <c r="U14" s="3">
        <v>0</v>
      </c>
      <c r="V14" s="2" t="s">
        <v>29</v>
      </c>
      <c r="W14" s="3">
        <v>0</v>
      </c>
      <c r="X14" s="2" t="s">
        <v>29</v>
      </c>
      <c r="Y14" s="3">
        <v>0</v>
      </c>
      <c r="Z14" s="1" t="s">
        <v>29</v>
      </c>
      <c r="AA14" s="1" t="b">
        <v>0</v>
      </c>
    </row>
    <row r="15" spans="1:27" x14ac:dyDescent="0.25">
      <c r="A15" s="1" t="b">
        <v>0</v>
      </c>
      <c r="B15" s="1" t="s">
        <v>3925</v>
      </c>
      <c r="C15" s="2">
        <v>1</v>
      </c>
      <c r="D15" s="1" t="s">
        <v>65</v>
      </c>
      <c r="E15" s="2">
        <v>9421</v>
      </c>
      <c r="F15" s="1" t="s">
        <v>1359</v>
      </c>
      <c r="G15" s="1" t="s">
        <v>1360</v>
      </c>
      <c r="H15" s="1" t="s">
        <v>1360</v>
      </c>
      <c r="I15" s="2" t="s">
        <v>29</v>
      </c>
      <c r="J15" s="3">
        <v>15000</v>
      </c>
      <c r="K15" s="3">
        <v>6</v>
      </c>
      <c r="L15" s="3">
        <v>90000</v>
      </c>
      <c r="M15" s="1" t="s">
        <v>29</v>
      </c>
      <c r="N15" s="1" t="s">
        <v>40</v>
      </c>
      <c r="O15" s="3">
        <v>0</v>
      </c>
      <c r="P15" s="4" t="s">
        <v>3912</v>
      </c>
      <c r="Q15" s="1" t="b">
        <v>0</v>
      </c>
      <c r="R15" s="2">
        <v>6</v>
      </c>
      <c r="S15" s="3">
        <v>90000</v>
      </c>
      <c r="T15" s="2" t="s">
        <v>29</v>
      </c>
      <c r="U15" s="3">
        <v>0</v>
      </c>
      <c r="V15" s="2" t="s">
        <v>29</v>
      </c>
      <c r="W15" s="3">
        <v>0</v>
      </c>
      <c r="X15" s="2" t="s">
        <v>29</v>
      </c>
      <c r="Y15" s="3">
        <v>0</v>
      </c>
      <c r="Z15" s="1" t="s">
        <v>29</v>
      </c>
      <c r="AA15" s="1" t="b">
        <v>0</v>
      </c>
    </row>
    <row r="16" spans="1:27" x14ac:dyDescent="0.25">
      <c r="A16" s="1" t="b">
        <v>0</v>
      </c>
      <c r="B16" s="1" t="s">
        <v>3926</v>
      </c>
      <c r="C16" s="2">
        <v>1</v>
      </c>
      <c r="D16" s="1" t="s">
        <v>65</v>
      </c>
      <c r="E16" s="2">
        <v>9422</v>
      </c>
      <c r="F16" s="1" t="s">
        <v>3927</v>
      </c>
      <c r="G16" s="1" t="s">
        <v>3928</v>
      </c>
      <c r="H16" s="1" t="s">
        <v>3928</v>
      </c>
      <c r="I16" s="2" t="s">
        <v>29</v>
      </c>
      <c r="J16" s="3">
        <v>300</v>
      </c>
      <c r="K16" s="3">
        <v>5</v>
      </c>
      <c r="L16" s="3">
        <v>1500</v>
      </c>
      <c r="M16" s="1" t="s">
        <v>29</v>
      </c>
      <c r="N16" s="1" t="s">
        <v>40</v>
      </c>
      <c r="O16" s="3">
        <v>0</v>
      </c>
      <c r="P16" s="4" t="s">
        <v>3912</v>
      </c>
      <c r="Q16" s="1" t="b">
        <v>0</v>
      </c>
      <c r="R16" s="2">
        <v>5</v>
      </c>
      <c r="S16" s="3">
        <v>1500</v>
      </c>
      <c r="T16" s="2" t="s">
        <v>29</v>
      </c>
      <c r="U16" s="3">
        <v>0</v>
      </c>
      <c r="V16" s="2" t="s">
        <v>29</v>
      </c>
      <c r="W16" s="3">
        <v>0</v>
      </c>
      <c r="X16" s="2" t="s">
        <v>29</v>
      </c>
      <c r="Y16" s="3">
        <v>0</v>
      </c>
      <c r="Z16" s="1" t="s">
        <v>29</v>
      </c>
      <c r="AA16" s="1" t="b">
        <v>0</v>
      </c>
    </row>
    <row r="17" spans="1:27" x14ac:dyDescent="0.25">
      <c r="A17" s="1" t="b">
        <v>0</v>
      </c>
      <c r="B17" s="1" t="s">
        <v>3929</v>
      </c>
      <c r="C17" s="2">
        <v>1</v>
      </c>
      <c r="D17" s="1" t="s">
        <v>65</v>
      </c>
      <c r="E17" s="2">
        <v>9518</v>
      </c>
      <c r="F17" s="1" t="s">
        <v>1359</v>
      </c>
      <c r="G17" s="1" t="s">
        <v>3930</v>
      </c>
      <c r="H17" s="1" t="s">
        <v>3930</v>
      </c>
      <c r="I17" s="2" t="s">
        <v>29</v>
      </c>
      <c r="J17" s="3">
        <v>12000</v>
      </c>
      <c r="K17" s="3">
        <v>1</v>
      </c>
      <c r="L17" s="3">
        <v>12000</v>
      </c>
      <c r="M17" s="1" t="s">
        <v>29</v>
      </c>
      <c r="N17" s="1" t="s">
        <v>40</v>
      </c>
      <c r="O17" s="3">
        <v>0</v>
      </c>
      <c r="P17" s="4" t="s">
        <v>3912</v>
      </c>
      <c r="Q17" s="1" t="b">
        <v>0</v>
      </c>
      <c r="R17" s="2">
        <v>1</v>
      </c>
      <c r="S17" s="3">
        <v>12000</v>
      </c>
      <c r="T17" s="2" t="s">
        <v>29</v>
      </c>
      <c r="U17" s="3">
        <v>0</v>
      </c>
      <c r="V17" s="2" t="s">
        <v>29</v>
      </c>
      <c r="W17" s="3">
        <v>0</v>
      </c>
      <c r="X17" s="2" t="s">
        <v>29</v>
      </c>
      <c r="Y17" s="3">
        <v>0</v>
      </c>
      <c r="Z17" s="1" t="s">
        <v>29</v>
      </c>
      <c r="AA17" s="1" t="b">
        <v>0</v>
      </c>
    </row>
    <row r="18" spans="1:27" x14ac:dyDescent="0.25">
      <c r="A18" s="1"/>
      <c r="B18" s="1"/>
      <c r="C18" s="2"/>
      <c r="D18" s="1"/>
      <c r="E18" s="2"/>
      <c r="F18" s="1"/>
      <c r="G18" s="1"/>
      <c r="H18" s="1"/>
      <c r="I18" s="2"/>
      <c r="J18" s="3"/>
      <c r="K18" s="3"/>
      <c r="L18" s="6">
        <f>SUBTOTAL(9,L4:L17)</f>
        <v>428970</v>
      </c>
      <c r="M18" s="1"/>
      <c r="N18" s="1"/>
      <c r="O18" s="3"/>
      <c r="P18" s="4"/>
      <c r="Q18" s="1"/>
      <c r="R18" s="2"/>
      <c r="S18" s="3"/>
      <c r="T18" s="2"/>
      <c r="U18" s="3"/>
      <c r="V18" s="2"/>
      <c r="W18" s="3"/>
      <c r="X18" s="2"/>
      <c r="Y18" s="3"/>
      <c r="Z18" s="1"/>
      <c r="AA18" s="1"/>
    </row>
    <row r="19" spans="1:27" x14ac:dyDescent="0.25">
      <c r="A19" s="5" t="s">
        <v>3931</v>
      </c>
      <c r="B19" s="5"/>
      <c r="C19" s="5"/>
      <c r="D19" s="5"/>
      <c r="E19" s="5"/>
      <c r="F19" s="5"/>
      <c r="G19" s="5"/>
      <c r="H19" s="5"/>
      <c r="I19" s="5"/>
      <c r="J19" s="5"/>
      <c r="K19" s="5"/>
      <c r="L19" s="5"/>
      <c r="M19" s="5"/>
      <c r="N19" s="5"/>
      <c r="O19" s="5"/>
      <c r="P19" s="5"/>
      <c r="Q19" s="5"/>
      <c r="R19" s="5"/>
      <c r="S19" s="5"/>
      <c r="T19" s="5"/>
      <c r="U19" s="5"/>
      <c r="V19" s="5"/>
      <c r="W19" s="5"/>
      <c r="X19" s="5"/>
      <c r="Y19" s="5"/>
      <c r="Z19" s="5"/>
      <c r="AA19" s="5"/>
    </row>
    <row r="20" spans="1:27" x14ac:dyDescent="0.25">
      <c r="A20" s="1" t="b">
        <v>0</v>
      </c>
      <c r="B20" s="1" t="s">
        <v>3932</v>
      </c>
      <c r="C20" s="2">
        <v>1</v>
      </c>
      <c r="D20" s="1" t="s">
        <v>65</v>
      </c>
      <c r="E20" s="2">
        <v>167</v>
      </c>
      <c r="F20" s="1" t="s">
        <v>1361</v>
      </c>
      <c r="G20" s="1" t="s">
        <v>1362</v>
      </c>
      <c r="H20" s="1" t="s">
        <v>1362</v>
      </c>
      <c r="I20" s="2" t="s">
        <v>29</v>
      </c>
      <c r="J20" s="3">
        <v>30</v>
      </c>
      <c r="K20" s="3">
        <v>60</v>
      </c>
      <c r="L20" s="3">
        <v>1800</v>
      </c>
      <c r="M20" s="1" t="s">
        <v>29</v>
      </c>
      <c r="N20" s="1" t="s">
        <v>40</v>
      </c>
      <c r="O20" s="3">
        <v>0</v>
      </c>
      <c r="P20" s="4" t="s">
        <v>3933</v>
      </c>
      <c r="Q20" s="1" t="b">
        <v>0</v>
      </c>
      <c r="R20" s="2">
        <v>60</v>
      </c>
      <c r="S20" s="3">
        <v>1800</v>
      </c>
      <c r="T20" s="2" t="s">
        <v>29</v>
      </c>
      <c r="U20" s="3">
        <v>0</v>
      </c>
      <c r="V20" s="2" t="s">
        <v>29</v>
      </c>
      <c r="W20" s="3">
        <v>0</v>
      </c>
      <c r="X20" s="2" t="s">
        <v>29</v>
      </c>
      <c r="Y20" s="3">
        <v>0</v>
      </c>
      <c r="Z20" s="1" t="s">
        <v>29</v>
      </c>
      <c r="AA20" s="1" t="b">
        <v>0</v>
      </c>
    </row>
    <row r="21" spans="1:27" x14ac:dyDescent="0.25">
      <c r="A21" s="1" t="b">
        <v>0</v>
      </c>
      <c r="B21" s="1" t="s">
        <v>3934</v>
      </c>
      <c r="C21" s="2">
        <v>1</v>
      </c>
      <c r="D21" s="1" t="s">
        <v>65</v>
      </c>
      <c r="E21" s="2">
        <v>168</v>
      </c>
      <c r="F21" s="1" t="s">
        <v>1361</v>
      </c>
      <c r="G21" s="1" t="s">
        <v>1363</v>
      </c>
      <c r="H21" s="1" t="s">
        <v>1363</v>
      </c>
      <c r="I21" s="2" t="s">
        <v>29</v>
      </c>
      <c r="J21" s="3">
        <v>29.75</v>
      </c>
      <c r="K21" s="3">
        <v>140</v>
      </c>
      <c r="L21" s="3">
        <v>4165</v>
      </c>
      <c r="M21" s="1" t="s">
        <v>29</v>
      </c>
      <c r="N21" s="1" t="s">
        <v>30</v>
      </c>
      <c r="O21" s="3">
        <v>0</v>
      </c>
      <c r="P21" s="4" t="s">
        <v>3933</v>
      </c>
      <c r="Q21" s="1" t="b">
        <v>0</v>
      </c>
      <c r="R21" s="2">
        <v>140</v>
      </c>
      <c r="S21" s="3">
        <v>4165</v>
      </c>
      <c r="T21" s="2" t="s">
        <v>29</v>
      </c>
      <c r="U21" s="3">
        <v>0</v>
      </c>
      <c r="V21" s="2" t="s">
        <v>29</v>
      </c>
      <c r="W21" s="3">
        <v>0</v>
      </c>
      <c r="X21" s="2" t="s">
        <v>29</v>
      </c>
      <c r="Y21" s="3">
        <v>0</v>
      </c>
      <c r="Z21" s="1" t="s">
        <v>29</v>
      </c>
      <c r="AA21" s="1" t="b">
        <v>0</v>
      </c>
    </row>
    <row r="22" spans="1:27" x14ac:dyDescent="0.25">
      <c r="A22" s="1" t="b">
        <v>0</v>
      </c>
      <c r="B22" s="1" t="s">
        <v>3935</v>
      </c>
      <c r="C22" s="2">
        <v>1</v>
      </c>
      <c r="D22" s="1" t="s">
        <v>65</v>
      </c>
      <c r="E22" s="2">
        <v>170</v>
      </c>
      <c r="F22" s="1" t="s">
        <v>1361</v>
      </c>
      <c r="G22" s="1" t="s">
        <v>1364</v>
      </c>
      <c r="H22" s="1" t="s">
        <v>1364</v>
      </c>
      <c r="I22" s="2" t="s">
        <v>29</v>
      </c>
      <c r="J22" s="3">
        <v>30.1</v>
      </c>
      <c r="K22" s="3">
        <v>80</v>
      </c>
      <c r="L22" s="3">
        <v>2408</v>
      </c>
      <c r="M22" s="1" t="s">
        <v>29</v>
      </c>
      <c r="N22" s="1" t="s">
        <v>30</v>
      </c>
      <c r="O22" s="3">
        <v>0</v>
      </c>
      <c r="P22" s="4" t="s">
        <v>3933</v>
      </c>
      <c r="Q22" s="1" t="b">
        <v>0</v>
      </c>
      <c r="R22" s="2">
        <v>80</v>
      </c>
      <c r="S22" s="3">
        <v>2408</v>
      </c>
      <c r="T22" s="2" t="s">
        <v>29</v>
      </c>
      <c r="U22" s="3">
        <v>0</v>
      </c>
      <c r="V22" s="2" t="s">
        <v>29</v>
      </c>
      <c r="W22" s="3">
        <v>0</v>
      </c>
      <c r="X22" s="2" t="s">
        <v>29</v>
      </c>
      <c r="Y22" s="3">
        <v>0</v>
      </c>
      <c r="Z22" s="1" t="s">
        <v>29</v>
      </c>
      <c r="AA22" s="1" t="b">
        <v>0</v>
      </c>
    </row>
    <row r="23" spans="1:27" x14ac:dyDescent="0.25">
      <c r="A23" s="1" t="b">
        <v>0</v>
      </c>
      <c r="B23" s="1" t="s">
        <v>3936</v>
      </c>
      <c r="C23" s="2">
        <v>1</v>
      </c>
      <c r="D23" s="1" t="s">
        <v>65</v>
      </c>
      <c r="E23" s="2">
        <v>256</v>
      </c>
      <c r="F23" s="1" t="s">
        <v>1365</v>
      </c>
      <c r="G23" s="1" t="s">
        <v>1366</v>
      </c>
      <c r="H23" s="1" t="s">
        <v>1366</v>
      </c>
      <c r="I23" s="2" t="s">
        <v>29</v>
      </c>
      <c r="J23" s="3">
        <v>7</v>
      </c>
      <c r="K23" s="3">
        <v>200</v>
      </c>
      <c r="L23" s="3">
        <v>1400</v>
      </c>
      <c r="M23" s="1" t="s">
        <v>29</v>
      </c>
      <c r="N23" s="1" t="s">
        <v>30</v>
      </c>
      <c r="O23" s="3">
        <v>0</v>
      </c>
      <c r="P23" s="4" t="s">
        <v>3933</v>
      </c>
      <c r="Q23" s="1" t="b">
        <v>0</v>
      </c>
      <c r="R23" s="2">
        <v>200</v>
      </c>
      <c r="S23" s="3">
        <v>1400</v>
      </c>
      <c r="T23" s="2" t="s">
        <v>29</v>
      </c>
      <c r="U23" s="3">
        <v>0</v>
      </c>
      <c r="V23" s="2" t="s">
        <v>29</v>
      </c>
      <c r="W23" s="3">
        <v>0</v>
      </c>
      <c r="X23" s="2" t="s">
        <v>29</v>
      </c>
      <c r="Y23" s="3">
        <v>0</v>
      </c>
      <c r="Z23" s="1" t="s">
        <v>29</v>
      </c>
      <c r="AA23" s="1" t="b">
        <v>0</v>
      </c>
    </row>
    <row r="24" spans="1:27" x14ac:dyDescent="0.25">
      <c r="A24" s="1"/>
      <c r="B24" s="1"/>
      <c r="C24" s="2"/>
      <c r="D24" s="1"/>
      <c r="E24" s="2"/>
      <c r="F24" s="1"/>
      <c r="G24" s="1"/>
      <c r="H24" s="1"/>
      <c r="I24" s="2"/>
      <c r="J24" s="3"/>
      <c r="K24" s="3"/>
      <c r="L24" s="6">
        <f>SUBTOTAL(9,L20:L23)</f>
        <v>9773</v>
      </c>
      <c r="M24" s="1"/>
      <c r="N24" s="1"/>
      <c r="O24" s="3"/>
      <c r="P24" s="4"/>
      <c r="Q24" s="1"/>
      <c r="R24" s="2"/>
      <c r="S24" s="3"/>
      <c r="T24" s="2"/>
      <c r="U24" s="3"/>
      <c r="V24" s="2"/>
      <c r="W24" s="3"/>
      <c r="X24" s="2"/>
      <c r="Y24" s="3"/>
      <c r="Z24" s="1"/>
      <c r="AA24" s="1"/>
    </row>
    <row r="25" spans="1:27" x14ac:dyDescent="0.25">
      <c r="A25" s="5" t="s">
        <v>3937</v>
      </c>
      <c r="B25" s="5"/>
      <c r="C25" s="5"/>
      <c r="D25" s="5"/>
      <c r="E25" s="5"/>
      <c r="F25" s="5"/>
      <c r="G25" s="5"/>
      <c r="H25" s="5"/>
      <c r="I25" s="5"/>
      <c r="J25" s="5"/>
      <c r="K25" s="5"/>
      <c r="L25" s="5"/>
      <c r="M25" s="5"/>
      <c r="N25" s="5"/>
      <c r="O25" s="5"/>
      <c r="P25" s="5"/>
      <c r="Q25" s="5"/>
      <c r="R25" s="5"/>
      <c r="S25" s="5"/>
      <c r="T25" s="5"/>
      <c r="U25" s="5"/>
      <c r="V25" s="5"/>
      <c r="W25" s="5"/>
      <c r="X25" s="5"/>
      <c r="Y25" s="5"/>
      <c r="Z25" s="5"/>
      <c r="AA25" s="5"/>
    </row>
    <row r="26" spans="1:27" x14ac:dyDescent="0.25">
      <c r="A26" s="1" t="b">
        <v>0</v>
      </c>
      <c r="B26" s="1" t="s">
        <v>3938</v>
      </c>
      <c r="C26" s="2">
        <v>1</v>
      </c>
      <c r="D26" s="1" t="s">
        <v>65</v>
      </c>
      <c r="E26" s="2">
        <v>184</v>
      </c>
      <c r="F26" s="1" t="s">
        <v>1367</v>
      </c>
      <c r="G26" s="1" t="s">
        <v>1368</v>
      </c>
      <c r="H26" s="1" t="s">
        <v>1368</v>
      </c>
      <c r="I26" s="2" t="s">
        <v>29</v>
      </c>
      <c r="J26" s="3">
        <v>300</v>
      </c>
      <c r="K26" s="3">
        <v>20</v>
      </c>
      <c r="L26" s="3">
        <v>6000</v>
      </c>
      <c r="M26" s="1" t="s">
        <v>29</v>
      </c>
      <c r="N26" s="1" t="s">
        <v>40</v>
      </c>
      <c r="O26" s="3">
        <v>0</v>
      </c>
      <c r="P26" s="4" t="s">
        <v>3939</v>
      </c>
      <c r="Q26" s="1" t="b">
        <v>0</v>
      </c>
      <c r="R26" s="2">
        <v>20</v>
      </c>
      <c r="S26" s="3">
        <v>6000</v>
      </c>
      <c r="T26" s="2" t="s">
        <v>29</v>
      </c>
      <c r="U26" s="3">
        <v>0</v>
      </c>
      <c r="V26" s="2" t="s">
        <v>29</v>
      </c>
      <c r="W26" s="3">
        <v>0</v>
      </c>
      <c r="X26" s="2" t="s">
        <v>29</v>
      </c>
      <c r="Y26" s="3">
        <v>0</v>
      </c>
      <c r="Z26" s="1" t="s">
        <v>29</v>
      </c>
      <c r="AA26" s="1" t="b">
        <v>0</v>
      </c>
    </row>
    <row r="27" spans="1:27" x14ac:dyDescent="0.25">
      <c r="A27" s="1" t="b">
        <v>0</v>
      </c>
      <c r="B27" s="1" t="s">
        <v>3940</v>
      </c>
      <c r="C27" s="2">
        <v>1</v>
      </c>
      <c r="D27" s="1" t="s">
        <v>65</v>
      </c>
      <c r="E27" s="2">
        <v>188</v>
      </c>
      <c r="F27" s="1" t="s">
        <v>1369</v>
      </c>
      <c r="G27" s="1" t="s">
        <v>1370</v>
      </c>
      <c r="H27" s="1" t="s">
        <v>1370</v>
      </c>
      <c r="I27" s="2" t="s">
        <v>29</v>
      </c>
      <c r="J27" s="3">
        <v>200</v>
      </c>
      <c r="K27" s="3">
        <v>47</v>
      </c>
      <c r="L27" s="3">
        <v>9400</v>
      </c>
      <c r="M27" s="1" t="s">
        <v>29</v>
      </c>
      <c r="N27" s="1" t="s">
        <v>40</v>
      </c>
      <c r="O27" s="3">
        <v>0</v>
      </c>
      <c r="P27" s="4" t="s">
        <v>3939</v>
      </c>
      <c r="Q27" s="1" t="b">
        <v>0</v>
      </c>
      <c r="R27" s="2">
        <v>47</v>
      </c>
      <c r="S27" s="3">
        <v>9400</v>
      </c>
      <c r="T27" s="2" t="s">
        <v>29</v>
      </c>
      <c r="U27" s="3">
        <v>0</v>
      </c>
      <c r="V27" s="2" t="s">
        <v>29</v>
      </c>
      <c r="W27" s="3">
        <v>0</v>
      </c>
      <c r="X27" s="2" t="s">
        <v>29</v>
      </c>
      <c r="Y27" s="3">
        <v>0</v>
      </c>
      <c r="Z27" s="1" t="s">
        <v>29</v>
      </c>
      <c r="AA27" s="1" t="b">
        <v>0</v>
      </c>
    </row>
    <row r="28" spans="1:27" x14ac:dyDescent="0.25">
      <c r="A28" s="1" t="b">
        <v>0</v>
      </c>
      <c r="B28" s="1" t="s">
        <v>3941</v>
      </c>
      <c r="C28" s="2">
        <v>1</v>
      </c>
      <c r="D28" s="1" t="s">
        <v>65</v>
      </c>
      <c r="E28" s="2">
        <v>190</v>
      </c>
      <c r="F28" s="1" t="s">
        <v>1369</v>
      </c>
      <c r="G28" s="1" t="s">
        <v>1371</v>
      </c>
      <c r="H28" s="1" t="s">
        <v>1371</v>
      </c>
      <c r="I28" s="2" t="s">
        <v>29</v>
      </c>
      <c r="J28" s="3">
        <v>210</v>
      </c>
      <c r="K28" s="3">
        <v>12</v>
      </c>
      <c r="L28" s="3">
        <v>2520</v>
      </c>
      <c r="M28" s="1" t="s">
        <v>29</v>
      </c>
      <c r="N28" s="1" t="s">
        <v>30</v>
      </c>
      <c r="O28" s="3">
        <v>0</v>
      </c>
      <c r="P28" s="4" t="s">
        <v>3939</v>
      </c>
      <c r="Q28" s="1" t="b">
        <v>0</v>
      </c>
      <c r="R28" s="2">
        <v>12</v>
      </c>
      <c r="S28" s="3">
        <v>2520</v>
      </c>
      <c r="T28" s="2" t="s">
        <v>29</v>
      </c>
      <c r="U28" s="3">
        <v>0</v>
      </c>
      <c r="V28" s="2" t="s">
        <v>29</v>
      </c>
      <c r="W28" s="3">
        <v>0</v>
      </c>
      <c r="X28" s="2" t="s">
        <v>29</v>
      </c>
      <c r="Y28" s="3">
        <v>0</v>
      </c>
      <c r="Z28" s="1" t="s">
        <v>29</v>
      </c>
      <c r="AA28" s="1" t="b">
        <v>0</v>
      </c>
    </row>
    <row r="29" spans="1:27" x14ac:dyDescent="0.25">
      <c r="A29" s="1" t="b">
        <v>0</v>
      </c>
      <c r="B29" s="1" t="s">
        <v>3942</v>
      </c>
      <c r="C29" s="2">
        <v>1</v>
      </c>
      <c r="D29" s="1" t="s">
        <v>65</v>
      </c>
      <c r="E29" s="2">
        <v>191</v>
      </c>
      <c r="F29" s="1" t="s">
        <v>1369</v>
      </c>
      <c r="G29" s="1" t="s">
        <v>1372</v>
      </c>
      <c r="H29" s="1" t="s">
        <v>1372</v>
      </c>
      <c r="I29" s="2" t="s">
        <v>29</v>
      </c>
      <c r="J29" s="3">
        <v>220</v>
      </c>
      <c r="K29" s="3">
        <v>12</v>
      </c>
      <c r="L29" s="3">
        <v>2640</v>
      </c>
      <c r="M29" s="1" t="s">
        <v>29</v>
      </c>
      <c r="N29" s="1" t="s">
        <v>30</v>
      </c>
      <c r="O29" s="3">
        <v>0</v>
      </c>
      <c r="P29" s="4" t="s">
        <v>3939</v>
      </c>
      <c r="Q29" s="1" t="b">
        <v>0</v>
      </c>
      <c r="R29" s="2">
        <v>12</v>
      </c>
      <c r="S29" s="3">
        <v>2640</v>
      </c>
      <c r="T29" s="2" t="s">
        <v>29</v>
      </c>
      <c r="U29" s="3">
        <v>0</v>
      </c>
      <c r="V29" s="2" t="s">
        <v>29</v>
      </c>
      <c r="W29" s="3">
        <v>0</v>
      </c>
      <c r="X29" s="2" t="s">
        <v>29</v>
      </c>
      <c r="Y29" s="3">
        <v>0</v>
      </c>
      <c r="Z29" s="1" t="s">
        <v>29</v>
      </c>
      <c r="AA29" s="1" t="b">
        <v>0</v>
      </c>
    </row>
    <row r="30" spans="1:27" x14ac:dyDescent="0.25">
      <c r="A30" s="1" t="b">
        <v>0</v>
      </c>
      <c r="B30" s="1" t="s">
        <v>3943</v>
      </c>
      <c r="C30" s="2">
        <v>1</v>
      </c>
      <c r="D30" s="1" t="s">
        <v>65</v>
      </c>
      <c r="E30" s="2">
        <v>217</v>
      </c>
      <c r="F30" s="1" t="s">
        <v>1373</v>
      </c>
      <c r="G30" s="1" t="s">
        <v>1374</v>
      </c>
      <c r="H30" s="1" t="s">
        <v>1374</v>
      </c>
      <c r="I30" s="2" t="s">
        <v>29</v>
      </c>
      <c r="J30" s="3">
        <v>200</v>
      </c>
      <c r="K30" s="3">
        <v>32</v>
      </c>
      <c r="L30" s="3">
        <v>6400</v>
      </c>
      <c r="M30" s="1" t="s">
        <v>29</v>
      </c>
      <c r="N30" s="1" t="s">
        <v>40</v>
      </c>
      <c r="O30" s="3">
        <v>0</v>
      </c>
      <c r="P30" s="4" t="s">
        <v>3939</v>
      </c>
      <c r="Q30" s="1" t="b">
        <v>0</v>
      </c>
      <c r="R30" s="2">
        <v>32</v>
      </c>
      <c r="S30" s="3">
        <v>6400</v>
      </c>
      <c r="T30" s="2" t="s">
        <v>29</v>
      </c>
      <c r="U30" s="3">
        <v>0</v>
      </c>
      <c r="V30" s="2" t="s">
        <v>29</v>
      </c>
      <c r="W30" s="3">
        <v>0</v>
      </c>
      <c r="X30" s="2" t="s">
        <v>29</v>
      </c>
      <c r="Y30" s="3">
        <v>0</v>
      </c>
      <c r="Z30" s="1" t="s">
        <v>29</v>
      </c>
      <c r="AA30" s="1" t="b">
        <v>0</v>
      </c>
    </row>
    <row r="31" spans="1:27" x14ac:dyDescent="0.25">
      <c r="A31" s="1" t="b">
        <v>0</v>
      </c>
      <c r="B31" s="1" t="s">
        <v>3944</v>
      </c>
      <c r="C31" s="2">
        <v>1</v>
      </c>
      <c r="D31" s="1" t="s">
        <v>65</v>
      </c>
      <c r="E31" s="2">
        <v>218</v>
      </c>
      <c r="F31" s="1" t="s">
        <v>1373</v>
      </c>
      <c r="G31" s="1" t="s">
        <v>1375</v>
      </c>
      <c r="H31" s="1" t="s">
        <v>1375</v>
      </c>
      <c r="I31" s="2" t="s">
        <v>29</v>
      </c>
      <c r="J31" s="3">
        <v>250</v>
      </c>
      <c r="K31" s="3">
        <v>40</v>
      </c>
      <c r="L31" s="3">
        <v>10000</v>
      </c>
      <c r="M31" s="1" t="s">
        <v>29</v>
      </c>
      <c r="N31" s="1" t="s">
        <v>40</v>
      </c>
      <c r="O31" s="3">
        <v>0</v>
      </c>
      <c r="P31" s="4" t="s">
        <v>3939</v>
      </c>
      <c r="Q31" s="1" t="b">
        <v>0</v>
      </c>
      <c r="R31" s="2">
        <v>40</v>
      </c>
      <c r="S31" s="3">
        <v>10000</v>
      </c>
      <c r="T31" s="2" t="s">
        <v>29</v>
      </c>
      <c r="U31" s="3">
        <v>0</v>
      </c>
      <c r="V31" s="2" t="s">
        <v>29</v>
      </c>
      <c r="W31" s="3">
        <v>0</v>
      </c>
      <c r="X31" s="2" t="s">
        <v>29</v>
      </c>
      <c r="Y31" s="3">
        <v>0</v>
      </c>
      <c r="Z31" s="1" t="s">
        <v>29</v>
      </c>
      <c r="AA31" s="1" t="b">
        <v>0</v>
      </c>
    </row>
    <row r="32" spans="1:27" x14ac:dyDescent="0.25">
      <c r="A32" s="1" t="b">
        <v>0</v>
      </c>
      <c r="B32" s="1" t="s">
        <v>3945</v>
      </c>
      <c r="C32" s="2">
        <v>1</v>
      </c>
      <c r="D32" s="1" t="s">
        <v>65</v>
      </c>
      <c r="E32" s="2">
        <v>219</v>
      </c>
      <c r="F32" s="1" t="s">
        <v>1373</v>
      </c>
      <c r="G32" s="1" t="s">
        <v>1376</v>
      </c>
      <c r="H32" s="1" t="s">
        <v>1376</v>
      </c>
      <c r="I32" s="2" t="s">
        <v>29</v>
      </c>
      <c r="J32" s="3">
        <v>300</v>
      </c>
      <c r="K32" s="3">
        <v>4</v>
      </c>
      <c r="L32" s="3">
        <v>1200</v>
      </c>
      <c r="M32" s="1" t="s">
        <v>29</v>
      </c>
      <c r="N32" s="1" t="s">
        <v>40</v>
      </c>
      <c r="O32" s="3">
        <v>0</v>
      </c>
      <c r="P32" s="4" t="s">
        <v>3939</v>
      </c>
      <c r="Q32" s="1" t="b">
        <v>0</v>
      </c>
      <c r="R32" s="2">
        <v>4</v>
      </c>
      <c r="S32" s="3">
        <v>1200</v>
      </c>
      <c r="T32" s="2" t="s">
        <v>29</v>
      </c>
      <c r="U32" s="3">
        <v>0</v>
      </c>
      <c r="V32" s="2" t="s">
        <v>29</v>
      </c>
      <c r="W32" s="3">
        <v>0</v>
      </c>
      <c r="X32" s="2" t="s">
        <v>29</v>
      </c>
      <c r="Y32" s="3">
        <v>0</v>
      </c>
      <c r="Z32" s="1" t="s">
        <v>29</v>
      </c>
      <c r="AA32" s="1" t="b">
        <v>0</v>
      </c>
    </row>
    <row r="33" spans="1:27" x14ac:dyDescent="0.25">
      <c r="A33" s="1" t="b">
        <v>0</v>
      </c>
      <c r="B33" s="1" t="s">
        <v>3946</v>
      </c>
      <c r="C33" s="2">
        <v>1</v>
      </c>
      <c r="D33" s="1" t="s">
        <v>65</v>
      </c>
      <c r="E33" s="2">
        <v>257</v>
      </c>
      <c r="F33" s="1" t="s">
        <v>1377</v>
      </c>
      <c r="G33" s="1" t="s">
        <v>1378</v>
      </c>
      <c r="H33" s="1" t="s">
        <v>1378</v>
      </c>
      <c r="I33" s="2" t="s">
        <v>29</v>
      </c>
      <c r="J33" s="3">
        <v>1000</v>
      </c>
      <c r="K33" s="3">
        <v>5</v>
      </c>
      <c r="L33" s="3">
        <v>5000</v>
      </c>
      <c r="M33" s="1" t="s">
        <v>29</v>
      </c>
      <c r="N33" s="1" t="s">
        <v>40</v>
      </c>
      <c r="O33" s="3">
        <v>0</v>
      </c>
      <c r="P33" s="4" t="s">
        <v>3939</v>
      </c>
      <c r="Q33" s="1" t="b">
        <v>0</v>
      </c>
      <c r="R33" s="2">
        <v>5</v>
      </c>
      <c r="S33" s="3">
        <v>5000</v>
      </c>
      <c r="T33" s="2" t="s">
        <v>29</v>
      </c>
      <c r="U33" s="3">
        <v>0</v>
      </c>
      <c r="V33" s="2" t="s">
        <v>29</v>
      </c>
      <c r="W33" s="3">
        <v>0</v>
      </c>
      <c r="X33" s="2" t="s">
        <v>29</v>
      </c>
      <c r="Y33" s="3">
        <v>0</v>
      </c>
      <c r="Z33" s="1" t="s">
        <v>29</v>
      </c>
      <c r="AA33" s="1" t="b">
        <v>0</v>
      </c>
    </row>
    <row r="34" spans="1:27" x14ac:dyDescent="0.25">
      <c r="A34" s="1" t="b">
        <v>0</v>
      </c>
      <c r="B34" s="1" t="s">
        <v>3947</v>
      </c>
      <c r="C34" s="2">
        <v>1</v>
      </c>
      <c r="D34" s="1" t="s">
        <v>65</v>
      </c>
      <c r="E34" s="2">
        <v>283</v>
      </c>
      <c r="F34" s="1" t="s">
        <v>1367</v>
      </c>
      <c r="G34" s="1" t="s">
        <v>1380</v>
      </c>
      <c r="H34" s="1" t="s">
        <v>1380</v>
      </c>
      <c r="I34" s="2" t="s">
        <v>29</v>
      </c>
      <c r="J34" s="3">
        <v>278</v>
      </c>
      <c r="K34" s="3">
        <v>45</v>
      </c>
      <c r="L34" s="3">
        <v>12510</v>
      </c>
      <c r="M34" s="1" t="s">
        <v>29</v>
      </c>
      <c r="N34" s="1" t="s">
        <v>40</v>
      </c>
      <c r="O34" s="3">
        <v>0</v>
      </c>
      <c r="P34" s="4" t="s">
        <v>3939</v>
      </c>
      <c r="Q34" s="1" t="b">
        <v>0</v>
      </c>
      <c r="R34" s="2">
        <v>45</v>
      </c>
      <c r="S34" s="3">
        <v>12510</v>
      </c>
      <c r="T34" s="2" t="s">
        <v>29</v>
      </c>
      <c r="U34" s="3">
        <v>0</v>
      </c>
      <c r="V34" s="2" t="s">
        <v>29</v>
      </c>
      <c r="W34" s="3">
        <v>0</v>
      </c>
      <c r="X34" s="2" t="s">
        <v>29</v>
      </c>
      <c r="Y34" s="3">
        <v>0</v>
      </c>
      <c r="Z34" s="1" t="s">
        <v>29</v>
      </c>
      <c r="AA34" s="1" t="b">
        <v>0</v>
      </c>
    </row>
    <row r="35" spans="1:27" x14ac:dyDescent="0.25">
      <c r="A35" s="1" t="b">
        <v>0</v>
      </c>
      <c r="B35" s="1" t="s">
        <v>3948</v>
      </c>
      <c r="C35" s="2">
        <v>1</v>
      </c>
      <c r="D35" s="1" t="s">
        <v>65</v>
      </c>
      <c r="E35" s="2">
        <v>284</v>
      </c>
      <c r="F35" s="1" t="s">
        <v>1367</v>
      </c>
      <c r="G35" s="1" t="s">
        <v>1381</v>
      </c>
      <c r="H35" s="1" t="s">
        <v>1381</v>
      </c>
      <c r="I35" s="2" t="s">
        <v>29</v>
      </c>
      <c r="J35" s="3">
        <v>400</v>
      </c>
      <c r="K35" s="3">
        <v>9</v>
      </c>
      <c r="L35" s="3">
        <v>3600</v>
      </c>
      <c r="M35" s="1" t="s">
        <v>29</v>
      </c>
      <c r="N35" s="1" t="s">
        <v>40</v>
      </c>
      <c r="O35" s="3">
        <v>0</v>
      </c>
      <c r="P35" s="4" t="s">
        <v>3939</v>
      </c>
      <c r="Q35" s="1" t="b">
        <v>0</v>
      </c>
      <c r="R35" s="2">
        <v>9</v>
      </c>
      <c r="S35" s="3">
        <v>3600</v>
      </c>
      <c r="T35" s="2" t="s">
        <v>29</v>
      </c>
      <c r="U35" s="3">
        <v>0</v>
      </c>
      <c r="V35" s="2" t="s">
        <v>29</v>
      </c>
      <c r="W35" s="3">
        <v>0</v>
      </c>
      <c r="X35" s="2" t="s">
        <v>29</v>
      </c>
      <c r="Y35" s="3">
        <v>0</v>
      </c>
      <c r="Z35" s="1" t="s">
        <v>29</v>
      </c>
      <c r="AA35" s="1" t="b">
        <v>0</v>
      </c>
    </row>
    <row r="36" spans="1:27" x14ac:dyDescent="0.25">
      <c r="A36" s="1" t="b">
        <v>0</v>
      </c>
      <c r="B36" s="1" t="s">
        <v>3949</v>
      </c>
      <c r="C36" s="2">
        <v>1</v>
      </c>
      <c r="D36" s="1" t="s">
        <v>65</v>
      </c>
      <c r="E36" s="2">
        <v>9359</v>
      </c>
      <c r="F36" s="1" t="s">
        <v>1383</v>
      </c>
      <c r="G36" s="1" t="s">
        <v>1384</v>
      </c>
      <c r="H36" s="1" t="s">
        <v>1384</v>
      </c>
      <c r="I36" s="2" t="s">
        <v>29</v>
      </c>
      <c r="J36" s="3">
        <v>130</v>
      </c>
      <c r="K36" s="3">
        <v>10</v>
      </c>
      <c r="L36" s="3">
        <v>1300</v>
      </c>
      <c r="M36" s="1" t="s">
        <v>29</v>
      </c>
      <c r="N36" s="1" t="s">
        <v>30</v>
      </c>
      <c r="O36" s="3">
        <v>0</v>
      </c>
      <c r="P36" s="4" t="s">
        <v>3939</v>
      </c>
      <c r="Q36" s="1" t="b">
        <v>0</v>
      </c>
      <c r="R36" s="2">
        <v>10</v>
      </c>
      <c r="S36" s="3">
        <v>1300</v>
      </c>
      <c r="T36" s="2" t="s">
        <v>29</v>
      </c>
      <c r="U36" s="3">
        <v>0</v>
      </c>
      <c r="V36" s="2" t="s">
        <v>29</v>
      </c>
      <c r="W36" s="3">
        <v>0</v>
      </c>
      <c r="X36" s="2" t="s">
        <v>29</v>
      </c>
      <c r="Y36" s="3">
        <v>0</v>
      </c>
      <c r="Z36" s="1" t="s">
        <v>29</v>
      </c>
      <c r="AA36" s="1" t="b">
        <v>0</v>
      </c>
    </row>
    <row r="37" spans="1:27" x14ac:dyDescent="0.25">
      <c r="A37" s="1" t="b">
        <v>0</v>
      </c>
      <c r="B37" s="1" t="s">
        <v>3950</v>
      </c>
      <c r="C37" s="2">
        <v>1</v>
      </c>
      <c r="D37" s="1" t="s">
        <v>65</v>
      </c>
      <c r="E37" s="2">
        <v>9360</v>
      </c>
      <c r="F37" s="1" t="s">
        <v>1385</v>
      </c>
      <c r="G37" s="1" t="s">
        <v>1386</v>
      </c>
      <c r="H37" s="1" t="s">
        <v>1386</v>
      </c>
      <c r="I37" s="2" t="s">
        <v>29</v>
      </c>
      <c r="J37" s="3">
        <v>200</v>
      </c>
      <c r="K37" s="3">
        <v>10</v>
      </c>
      <c r="L37" s="3">
        <v>2000</v>
      </c>
      <c r="M37" s="1" t="s">
        <v>29</v>
      </c>
      <c r="N37" s="1" t="s">
        <v>30</v>
      </c>
      <c r="O37" s="3">
        <v>0</v>
      </c>
      <c r="P37" s="4" t="s">
        <v>3939</v>
      </c>
      <c r="Q37" s="1" t="b">
        <v>0</v>
      </c>
      <c r="R37" s="2">
        <v>10</v>
      </c>
      <c r="S37" s="3">
        <v>2000</v>
      </c>
      <c r="T37" s="2" t="s">
        <v>29</v>
      </c>
      <c r="U37" s="3">
        <v>0</v>
      </c>
      <c r="V37" s="2" t="s">
        <v>29</v>
      </c>
      <c r="W37" s="3">
        <v>0</v>
      </c>
      <c r="X37" s="2" t="s">
        <v>29</v>
      </c>
      <c r="Y37" s="3">
        <v>0</v>
      </c>
      <c r="Z37" s="1" t="s">
        <v>29</v>
      </c>
      <c r="AA37" s="1" t="b">
        <v>0</v>
      </c>
    </row>
    <row r="38" spans="1:27" x14ac:dyDescent="0.25">
      <c r="A38" s="1" t="b">
        <v>0</v>
      </c>
      <c r="B38" s="1" t="s">
        <v>3951</v>
      </c>
      <c r="C38" s="2">
        <v>1</v>
      </c>
      <c r="D38" s="1" t="s">
        <v>65</v>
      </c>
      <c r="E38" s="2">
        <v>9361</v>
      </c>
      <c r="F38" s="1" t="s">
        <v>1387</v>
      </c>
      <c r="G38" s="1" t="s">
        <v>1388</v>
      </c>
      <c r="H38" s="1" t="s">
        <v>1388</v>
      </c>
      <c r="I38" s="2" t="s">
        <v>29</v>
      </c>
      <c r="J38" s="3">
        <v>100</v>
      </c>
      <c r="K38" s="3">
        <v>30</v>
      </c>
      <c r="L38" s="3">
        <v>3000</v>
      </c>
      <c r="M38" s="1" t="s">
        <v>29</v>
      </c>
      <c r="N38" s="1" t="s">
        <v>40</v>
      </c>
      <c r="O38" s="3">
        <v>0</v>
      </c>
      <c r="P38" s="4" t="s">
        <v>3939</v>
      </c>
      <c r="Q38" s="1" t="b">
        <v>0</v>
      </c>
      <c r="R38" s="2">
        <v>30</v>
      </c>
      <c r="S38" s="3">
        <v>3000</v>
      </c>
      <c r="T38" s="2" t="s">
        <v>29</v>
      </c>
      <c r="U38" s="3">
        <v>0</v>
      </c>
      <c r="V38" s="2" t="s">
        <v>29</v>
      </c>
      <c r="W38" s="3">
        <v>0</v>
      </c>
      <c r="X38" s="2" t="s">
        <v>29</v>
      </c>
      <c r="Y38" s="3">
        <v>0</v>
      </c>
      <c r="Z38" s="1" t="s">
        <v>29</v>
      </c>
      <c r="AA38" s="1" t="b">
        <v>0</v>
      </c>
    </row>
    <row r="39" spans="1:27" x14ac:dyDescent="0.25">
      <c r="A39" s="1" t="b">
        <v>0</v>
      </c>
      <c r="B39" s="1" t="s">
        <v>3952</v>
      </c>
      <c r="C39" s="2">
        <v>1</v>
      </c>
      <c r="D39" s="1" t="s">
        <v>65</v>
      </c>
      <c r="E39" s="2">
        <v>9362</v>
      </c>
      <c r="F39" s="1" t="s">
        <v>1389</v>
      </c>
      <c r="G39" s="1" t="s">
        <v>1390</v>
      </c>
      <c r="H39" s="1" t="s">
        <v>1390</v>
      </c>
      <c r="I39" s="2" t="s">
        <v>29</v>
      </c>
      <c r="J39" s="3">
        <v>230</v>
      </c>
      <c r="K39" s="3">
        <v>10</v>
      </c>
      <c r="L39" s="3">
        <v>2300</v>
      </c>
      <c r="M39" s="1" t="s">
        <v>29</v>
      </c>
      <c r="N39" s="1" t="s">
        <v>30</v>
      </c>
      <c r="O39" s="3">
        <v>0</v>
      </c>
      <c r="P39" s="4" t="s">
        <v>3939</v>
      </c>
      <c r="Q39" s="1" t="b">
        <v>0</v>
      </c>
      <c r="R39" s="2">
        <v>10</v>
      </c>
      <c r="S39" s="3">
        <v>2300</v>
      </c>
      <c r="T39" s="2" t="s">
        <v>29</v>
      </c>
      <c r="U39" s="3">
        <v>0</v>
      </c>
      <c r="V39" s="2" t="s">
        <v>29</v>
      </c>
      <c r="W39" s="3">
        <v>0</v>
      </c>
      <c r="X39" s="2" t="s">
        <v>29</v>
      </c>
      <c r="Y39" s="3">
        <v>0</v>
      </c>
      <c r="Z39" s="1" t="s">
        <v>29</v>
      </c>
      <c r="AA39" s="1" t="b">
        <v>0</v>
      </c>
    </row>
    <row r="40" spans="1:27" x14ac:dyDescent="0.25">
      <c r="A40" s="1" t="b">
        <v>0</v>
      </c>
      <c r="B40" s="1" t="s">
        <v>3953</v>
      </c>
      <c r="C40" s="2">
        <v>1</v>
      </c>
      <c r="D40" s="1" t="s">
        <v>65</v>
      </c>
      <c r="E40" s="2">
        <v>9363</v>
      </c>
      <c r="F40" s="1" t="s">
        <v>1373</v>
      </c>
      <c r="G40" s="1" t="s">
        <v>1391</v>
      </c>
      <c r="H40" s="1" t="s">
        <v>1391</v>
      </c>
      <c r="I40" s="2" t="s">
        <v>29</v>
      </c>
      <c r="J40" s="3">
        <v>190</v>
      </c>
      <c r="K40" s="3">
        <v>5</v>
      </c>
      <c r="L40" s="3">
        <v>950</v>
      </c>
      <c r="M40" s="1" t="s">
        <v>29</v>
      </c>
      <c r="N40" s="1" t="s">
        <v>40</v>
      </c>
      <c r="O40" s="3">
        <v>0</v>
      </c>
      <c r="P40" s="4" t="s">
        <v>3939</v>
      </c>
      <c r="Q40" s="1" t="b">
        <v>0</v>
      </c>
      <c r="R40" s="2">
        <v>5</v>
      </c>
      <c r="S40" s="3">
        <v>950</v>
      </c>
      <c r="T40" s="2" t="s">
        <v>29</v>
      </c>
      <c r="U40" s="3">
        <v>0</v>
      </c>
      <c r="V40" s="2" t="s">
        <v>29</v>
      </c>
      <c r="W40" s="3">
        <v>0</v>
      </c>
      <c r="X40" s="2" t="s">
        <v>29</v>
      </c>
      <c r="Y40" s="3">
        <v>0</v>
      </c>
      <c r="Z40" s="1" t="s">
        <v>29</v>
      </c>
      <c r="AA40" s="1" t="b">
        <v>0</v>
      </c>
    </row>
    <row r="41" spans="1:27" x14ac:dyDescent="0.25">
      <c r="A41" s="1" t="b">
        <v>0</v>
      </c>
      <c r="B41" s="1" t="s">
        <v>3954</v>
      </c>
      <c r="C41" s="2">
        <v>1</v>
      </c>
      <c r="D41" s="1" t="s">
        <v>65</v>
      </c>
      <c r="E41" s="2">
        <v>9424</v>
      </c>
      <c r="F41" s="1" t="s">
        <v>3955</v>
      </c>
      <c r="G41" s="1" t="s">
        <v>3956</v>
      </c>
      <c r="H41" s="1" t="s">
        <v>3956</v>
      </c>
      <c r="I41" s="2" t="s">
        <v>29</v>
      </c>
      <c r="J41" s="3">
        <v>150</v>
      </c>
      <c r="K41" s="3">
        <v>10</v>
      </c>
      <c r="L41" s="3">
        <v>1500</v>
      </c>
      <c r="M41" s="1" t="s">
        <v>29</v>
      </c>
      <c r="N41" s="1" t="s">
        <v>30</v>
      </c>
      <c r="O41" s="3">
        <v>0</v>
      </c>
      <c r="P41" s="4" t="s">
        <v>3939</v>
      </c>
      <c r="Q41" s="1" t="b">
        <v>0</v>
      </c>
      <c r="R41" s="2">
        <v>10</v>
      </c>
      <c r="S41" s="3">
        <v>1500</v>
      </c>
      <c r="T41" s="2" t="s">
        <v>29</v>
      </c>
      <c r="U41" s="3">
        <v>0</v>
      </c>
      <c r="V41" s="2" t="s">
        <v>29</v>
      </c>
      <c r="W41" s="3">
        <v>0</v>
      </c>
      <c r="X41" s="2" t="s">
        <v>29</v>
      </c>
      <c r="Y41" s="3">
        <v>0</v>
      </c>
      <c r="Z41" s="1" t="s">
        <v>29</v>
      </c>
      <c r="AA41" s="1" t="b">
        <v>0</v>
      </c>
    </row>
    <row r="42" spans="1:27" x14ac:dyDescent="0.25">
      <c r="A42" s="1" t="b">
        <v>0</v>
      </c>
      <c r="B42" s="1" t="s">
        <v>3957</v>
      </c>
      <c r="C42" s="2">
        <v>1</v>
      </c>
      <c r="D42" s="1" t="s">
        <v>65</v>
      </c>
      <c r="E42" s="2">
        <v>9425</v>
      </c>
      <c r="F42" s="1" t="s">
        <v>3958</v>
      </c>
      <c r="G42" s="1" t="s">
        <v>3959</v>
      </c>
      <c r="H42" s="1" t="s">
        <v>3959</v>
      </c>
      <c r="I42" s="2" t="s">
        <v>29</v>
      </c>
      <c r="J42" s="3">
        <v>550</v>
      </c>
      <c r="K42" s="3">
        <v>5</v>
      </c>
      <c r="L42" s="3">
        <v>2750</v>
      </c>
      <c r="M42" s="1" t="s">
        <v>29</v>
      </c>
      <c r="N42" s="1" t="s">
        <v>29</v>
      </c>
      <c r="O42" s="3">
        <v>0</v>
      </c>
      <c r="P42" s="4" t="s">
        <v>3939</v>
      </c>
      <c r="Q42" s="1" t="b">
        <v>0</v>
      </c>
      <c r="R42" s="2">
        <v>5</v>
      </c>
      <c r="S42" s="3">
        <v>2750</v>
      </c>
      <c r="T42" s="2" t="s">
        <v>29</v>
      </c>
      <c r="U42" s="3">
        <v>0</v>
      </c>
      <c r="V42" s="2" t="s">
        <v>29</v>
      </c>
      <c r="W42" s="3">
        <v>0</v>
      </c>
      <c r="X42" s="2" t="s">
        <v>29</v>
      </c>
      <c r="Y42" s="3">
        <v>0</v>
      </c>
      <c r="Z42" s="1" t="s">
        <v>29</v>
      </c>
      <c r="AA42" s="1" t="b">
        <v>0</v>
      </c>
    </row>
    <row r="43" spans="1:27" x14ac:dyDescent="0.25">
      <c r="A43" s="1" t="b">
        <v>0</v>
      </c>
      <c r="B43" s="1" t="s">
        <v>3960</v>
      </c>
      <c r="C43" s="2">
        <v>1</v>
      </c>
      <c r="D43" s="1" t="s">
        <v>65</v>
      </c>
      <c r="E43" s="2">
        <v>9426</v>
      </c>
      <c r="F43" s="1" t="s">
        <v>1379</v>
      </c>
      <c r="G43" s="1" t="s">
        <v>1382</v>
      </c>
      <c r="H43" s="1" t="s">
        <v>1382</v>
      </c>
      <c r="I43" s="2" t="s">
        <v>29</v>
      </c>
      <c r="J43" s="3">
        <v>350</v>
      </c>
      <c r="K43" s="3">
        <v>13</v>
      </c>
      <c r="L43" s="3">
        <v>4550</v>
      </c>
      <c r="M43" s="1" t="s">
        <v>29</v>
      </c>
      <c r="N43" s="1" t="s">
        <v>29</v>
      </c>
      <c r="O43" s="3">
        <v>0</v>
      </c>
      <c r="P43" s="4" t="s">
        <v>3939</v>
      </c>
      <c r="Q43" s="1" t="b">
        <v>0</v>
      </c>
      <c r="R43" s="2">
        <v>13</v>
      </c>
      <c r="S43" s="3">
        <v>4550</v>
      </c>
      <c r="T43" s="2" t="s">
        <v>29</v>
      </c>
      <c r="U43" s="3">
        <v>0</v>
      </c>
      <c r="V43" s="2" t="s">
        <v>29</v>
      </c>
      <c r="W43" s="3">
        <v>0</v>
      </c>
      <c r="X43" s="2" t="s">
        <v>29</v>
      </c>
      <c r="Y43" s="3">
        <v>0</v>
      </c>
      <c r="Z43" s="1" t="s">
        <v>29</v>
      </c>
      <c r="AA43" s="1" t="b">
        <v>0</v>
      </c>
    </row>
    <row r="44" spans="1:27" x14ac:dyDescent="0.25">
      <c r="A44" s="1" t="b">
        <v>0</v>
      </c>
      <c r="B44" s="1" t="s">
        <v>3961</v>
      </c>
      <c r="C44" s="2">
        <v>1</v>
      </c>
      <c r="D44" s="1" t="s">
        <v>65</v>
      </c>
      <c r="E44" s="2">
        <v>9427</v>
      </c>
      <c r="F44" s="1" t="s">
        <v>1369</v>
      </c>
      <c r="G44" s="1" t="s">
        <v>3962</v>
      </c>
      <c r="H44" s="1" t="s">
        <v>3962</v>
      </c>
      <c r="I44" s="2" t="s">
        <v>29</v>
      </c>
      <c r="J44" s="3">
        <v>200</v>
      </c>
      <c r="K44" s="3">
        <v>1</v>
      </c>
      <c r="L44" s="3">
        <v>200</v>
      </c>
      <c r="M44" s="1" t="s">
        <v>29</v>
      </c>
      <c r="N44" s="1" t="s">
        <v>40</v>
      </c>
      <c r="O44" s="3">
        <v>0</v>
      </c>
      <c r="P44" s="4" t="s">
        <v>3939</v>
      </c>
      <c r="Q44" s="1" t="b">
        <v>0</v>
      </c>
      <c r="R44" s="2">
        <v>1</v>
      </c>
      <c r="S44" s="3">
        <v>200</v>
      </c>
      <c r="T44" s="2" t="s">
        <v>29</v>
      </c>
      <c r="U44" s="3">
        <v>0</v>
      </c>
      <c r="V44" s="2" t="s">
        <v>29</v>
      </c>
      <c r="W44" s="3">
        <v>0</v>
      </c>
      <c r="X44" s="2" t="s">
        <v>29</v>
      </c>
      <c r="Y44" s="3">
        <v>0</v>
      </c>
      <c r="Z44" s="1" t="s">
        <v>29</v>
      </c>
      <c r="AA44" s="1" t="b">
        <v>0</v>
      </c>
    </row>
    <row r="45" spans="1:27" x14ac:dyDescent="0.25">
      <c r="A45" s="1" t="b">
        <v>0</v>
      </c>
      <c r="B45" s="1" t="s">
        <v>3963</v>
      </c>
      <c r="C45" s="2">
        <v>1</v>
      </c>
      <c r="D45" s="1" t="s">
        <v>65</v>
      </c>
      <c r="E45" s="2">
        <v>9428</v>
      </c>
      <c r="F45" s="1" t="s">
        <v>1389</v>
      </c>
      <c r="G45" s="1" t="s">
        <v>3964</v>
      </c>
      <c r="H45" s="1" t="s">
        <v>3964</v>
      </c>
      <c r="I45" s="2" t="s">
        <v>29</v>
      </c>
      <c r="J45" s="3">
        <v>320</v>
      </c>
      <c r="K45" s="3">
        <v>5</v>
      </c>
      <c r="L45" s="3">
        <v>1600</v>
      </c>
      <c r="M45" s="1" t="s">
        <v>29</v>
      </c>
      <c r="N45" s="1" t="s">
        <v>40</v>
      </c>
      <c r="O45" s="3">
        <v>0</v>
      </c>
      <c r="P45" s="4" t="s">
        <v>3939</v>
      </c>
      <c r="Q45" s="1" t="b">
        <v>0</v>
      </c>
      <c r="R45" s="2">
        <v>5</v>
      </c>
      <c r="S45" s="3">
        <v>1600</v>
      </c>
      <c r="T45" s="2" t="s">
        <v>29</v>
      </c>
      <c r="U45" s="3">
        <v>0</v>
      </c>
      <c r="V45" s="2" t="s">
        <v>29</v>
      </c>
      <c r="W45" s="3">
        <v>0</v>
      </c>
      <c r="X45" s="2" t="s">
        <v>29</v>
      </c>
      <c r="Y45" s="3">
        <v>0</v>
      </c>
      <c r="Z45" s="1" t="s">
        <v>29</v>
      </c>
      <c r="AA45" s="1" t="b">
        <v>0</v>
      </c>
    </row>
    <row r="46" spans="1:27" x14ac:dyDescent="0.25">
      <c r="A46" s="1"/>
      <c r="B46" s="1"/>
      <c r="C46" s="2"/>
      <c r="D46" s="1"/>
      <c r="E46" s="2"/>
      <c r="F46" s="1"/>
      <c r="G46" s="1"/>
      <c r="H46" s="1"/>
      <c r="I46" s="2"/>
      <c r="J46" s="3"/>
      <c r="K46" s="3"/>
      <c r="L46" s="6">
        <f>SUBTOTAL(9,L26:L45)</f>
        <v>79420</v>
      </c>
      <c r="M46" s="1"/>
      <c r="N46" s="1"/>
      <c r="O46" s="3"/>
      <c r="P46" s="4"/>
      <c r="Q46" s="1"/>
      <c r="R46" s="2"/>
      <c r="S46" s="3"/>
      <c r="T46" s="2"/>
      <c r="U46" s="3"/>
      <c r="V46" s="2"/>
      <c r="W46" s="3"/>
      <c r="X46" s="2"/>
      <c r="Y46" s="3"/>
      <c r="Z46" s="1"/>
      <c r="AA46" s="1"/>
    </row>
    <row r="47" spans="1:27" x14ac:dyDescent="0.25">
      <c r="A47" s="5" t="s">
        <v>3965</v>
      </c>
      <c r="B47" s="5"/>
      <c r="C47" s="5"/>
      <c r="D47" s="5"/>
      <c r="E47" s="5"/>
      <c r="F47" s="5"/>
      <c r="G47" s="5"/>
      <c r="H47" s="5"/>
      <c r="I47" s="5"/>
      <c r="J47" s="5"/>
      <c r="K47" s="5"/>
      <c r="L47" s="5"/>
      <c r="M47" s="5"/>
      <c r="N47" s="5"/>
      <c r="O47" s="5"/>
      <c r="P47" s="5"/>
      <c r="Q47" s="5"/>
      <c r="R47" s="5"/>
      <c r="S47" s="5"/>
      <c r="T47" s="5"/>
      <c r="U47" s="5"/>
      <c r="V47" s="5"/>
      <c r="W47" s="5"/>
      <c r="X47" s="5"/>
      <c r="Y47" s="5"/>
      <c r="Z47" s="5"/>
      <c r="AA47" s="5"/>
    </row>
    <row r="48" spans="1:27" x14ac:dyDescent="0.25">
      <c r="A48" s="1" t="b">
        <v>0</v>
      </c>
      <c r="B48" s="1" t="s">
        <v>3966</v>
      </c>
      <c r="C48" s="2">
        <v>1</v>
      </c>
      <c r="D48" s="1" t="s">
        <v>65</v>
      </c>
      <c r="E48" s="2">
        <v>172</v>
      </c>
      <c r="F48" s="1" t="s">
        <v>1392</v>
      </c>
      <c r="G48" s="1" t="s">
        <v>1393</v>
      </c>
      <c r="H48" s="1" t="s">
        <v>1393</v>
      </c>
      <c r="I48" s="2" t="s">
        <v>29</v>
      </c>
      <c r="J48" s="3">
        <v>1200</v>
      </c>
      <c r="K48" s="3">
        <v>32</v>
      </c>
      <c r="L48" s="3">
        <v>38400</v>
      </c>
      <c r="M48" s="1" t="s">
        <v>29</v>
      </c>
      <c r="N48" s="1" t="s">
        <v>40</v>
      </c>
      <c r="O48" s="3">
        <v>0</v>
      </c>
      <c r="P48" s="4" t="s">
        <v>3967</v>
      </c>
      <c r="Q48" s="1" t="b">
        <v>0</v>
      </c>
      <c r="R48" s="2">
        <v>32</v>
      </c>
      <c r="S48" s="3">
        <v>38400</v>
      </c>
      <c r="T48" s="2" t="s">
        <v>29</v>
      </c>
      <c r="U48" s="3">
        <v>0</v>
      </c>
      <c r="V48" s="2" t="s">
        <v>29</v>
      </c>
      <c r="W48" s="3">
        <v>0</v>
      </c>
      <c r="X48" s="2" t="s">
        <v>29</v>
      </c>
      <c r="Y48" s="3">
        <v>0</v>
      </c>
      <c r="Z48" s="1" t="s">
        <v>29</v>
      </c>
      <c r="AA48" s="1" t="b">
        <v>0</v>
      </c>
    </row>
    <row r="49" spans="1:27" x14ac:dyDescent="0.25">
      <c r="A49" s="1" t="b">
        <v>0</v>
      </c>
      <c r="B49" s="1" t="s">
        <v>3968</v>
      </c>
      <c r="C49" s="2">
        <v>1</v>
      </c>
      <c r="D49" s="1" t="s">
        <v>65</v>
      </c>
      <c r="E49" s="2">
        <v>258</v>
      </c>
      <c r="F49" s="1" t="s">
        <v>1394</v>
      </c>
      <c r="G49" s="1" t="s">
        <v>1395</v>
      </c>
      <c r="H49" s="1" t="s">
        <v>1395</v>
      </c>
      <c r="I49" s="2" t="s">
        <v>29</v>
      </c>
      <c r="J49" s="3">
        <v>48</v>
      </c>
      <c r="K49" s="3">
        <v>273</v>
      </c>
      <c r="L49" s="3">
        <v>13104</v>
      </c>
      <c r="M49" s="1" t="s">
        <v>29</v>
      </c>
      <c r="N49" s="1" t="s">
        <v>30</v>
      </c>
      <c r="O49" s="3">
        <v>0</v>
      </c>
      <c r="P49" s="4" t="s">
        <v>3967</v>
      </c>
      <c r="Q49" s="1" t="b">
        <v>0</v>
      </c>
      <c r="R49" s="2">
        <v>273</v>
      </c>
      <c r="S49" s="3">
        <v>13104</v>
      </c>
      <c r="T49" s="2" t="s">
        <v>29</v>
      </c>
      <c r="U49" s="3">
        <v>0</v>
      </c>
      <c r="V49" s="2" t="s">
        <v>29</v>
      </c>
      <c r="W49" s="3">
        <v>0</v>
      </c>
      <c r="X49" s="2" t="s">
        <v>29</v>
      </c>
      <c r="Y49" s="3">
        <v>0</v>
      </c>
      <c r="Z49" s="1" t="s">
        <v>29</v>
      </c>
      <c r="AA49" s="1" t="b">
        <v>0</v>
      </c>
    </row>
    <row r="50" spans="1:27" x14ac:dyDescent="0.25">
      <c r="A50" s="1" t="b">
        <v>0</v>
      </c>
      <c r="B50" s="1" t="s">
        <v>3969</v>
      </c>
      <c r="C50" s="2">
        <v>1</v>
      </c>
      <c r="D50" s="1" t="s">
        <v>65</v>
      </c>
      <c r="E50" s="2">
        <v>260</v>
      </c>
      <c r="F50" s="1" t="s">
        <v>1392</v>
      </c>
      <c r="G50" s="1" t="s">
        <v>1396</v>
      </c>
      <c r="H50" s="1" t="s">
        <v>1396</v>
      </c>
      <c r="I50" s="2" t="s">
        <v>29</v>
      </c>
      <c r="J50" s="3">
        <v>1040</v>
      </c>
      <c r="K50" s="3">
        <v>6</v>
      </c>
      <c r="L50" s="3">
        <v>6240</v>
      </c>
      <c r="M50" s="1" t="s">
        <v>29</v>
      </c>
      <c r="N50" s="1" t="s">
        <v>40</v>
      </c>
      <c r="O50" s="3">
        <v>0</v>
      </c>
      <c r="P50" s="4" t="s">
        <v>3967</v>
      </c>
      <c r="Q50" s="1" t="b">
        <v>0</v>
      </c>
      <c r="R50" s="2">
        <v>6</v>
      </c>
      <c r="S50" s="3">
        <v>6240</v>
      </c>
      <c r="T50" s="2" t="s">
        <v>29</v>
      </c>
      <c r="U50" s="3">
        <v>0</v>
      </c>
      <c r="V50" s="2" t="s">
        <v>29</v>
      </c>
      <c r="W50" s="3">
        <v>0</v>
      </c>
      <c r="X50" s="2" t="s">
        <v>29</v>
      </c>
      <c r="Y50" s="3">
        <v>0</v>
      </c>
      <c r="Z50" s="1" t="s">
        <v>29</v>
      </c>
      <c r="AA50" s="1" t="b">
        <v>0</v>
      </c>
    </row>
    <row r="51" spans="1:27" x14ac:dyDescent="0.25">
      <c r="A51" s="1" t="b">
        <v>0</v>
      </c>
      <c r="B51" s="1" t="s">
        <v>3970</v>
      </c>
      <c r="C51" s="2">
        <v>1</v>
      </c>
      <c r="D51" s="1" t="s">
        <v>65</v>
      </c>
      <c r="E51" s="2">
        <v>266</v>
      </c>
      <c r="F51" s="1" t="s">
        <v>1394</v>
      </c>
      <c r="G51" s="1" t="s">
        <v>1397</v>
      </c>
      <c r="H51" s="1" t="s">
        <v>1397</v>
      </c>
      <c r="I51" s="2" t="s">
        <v>29</v>
      </c>
      <c r="J51" s="3">
        <v>211</v>
      </c>
      <c r="K51" s="3">
        <v>35</v>
      </c>
      <c r="L51" s="3">
        <v>7385</v>
      </c>
      <c r="M51" s="1" t="s">
        <v>29</v>
      </c>
      <c r="N51" s="1" t="s">
        <v>40</v>
      </c>
      <c r="O51" s="3">
        <v>0</v>
      </c>
      <c r="P51" s="4" t="s">
        <v>3967</v>
      </c>
      <c r="Q51" s="1" t="b">
        <v>0</v>
      </c>
      <c r="R51" s="2">
        <v>35</v>
      </c>
      <c r="S51" s="3">
        <v>7385</v>
      </c>
      <c r="T51" s="2" t="s">
        <v>29</v>
      </c>
      <c r="U51" s="3">
        <v>0</v>
      </c>
      <c r="V51" s="2" t="s">
        <v>29</v>
      </c>
      <c r="W51" s="3">
        <v>0</v>
      </c>
      <c r="X51" s="2" t="s">
        <v>29</v>
      </c>
      <c r="Y51" s="3">
        <v>0</v>
      </c>
      <c r="Z51" s="1" t="s">
        <v>29</v>
      </c>
      <c r="AA51" s="1" t="b">
        <v>0</v>
      </c>
    </row>
    <row r="52" spans="1:27" x14ac:dyDescent="0.25">
      <c r="A52" s="1" t="b">
        <v>0</v>
      </c>
      <c r="B52" s="1" t="s">
        <v>3971</v>
      </c>
      <c r="C52" s="2">
        <v>1</v>
      </c>
      <c r="D52" s="1" t="s">
        <v>65</v>
      </c>
      <c r="E52" s="2">
        <v>9290</v>
      </c>
      <c r="F52" s="1" t="s">
        <v>1398</v>
      </c>
      <c r="G52" s="1" t="s">
        <v>1399</v>
      </c>
      <c r="H52" s="1" t="s">
        <v>1399</v>
      </c>
      <c r="I52" s="2" t="s">
        <v>29</v>
      </c>
      <c r="J52" s="3">
        <v>330</v>
      </c>
      <c r="K52" s="3">
        <v>35</v>
      </c>
      <c r="L52" s="3">
        <v>11550</v>
      </c>
      <c r="M52" s="1" t="s">
        <v>29</v>
      </c>
      <c r="N52" s="1" t="s">
        <v>40</v>
      </c>
      <c r="O52" s="3">
        <v>0</v>
      </c>
      <c r="P52" s="4" t="s">
        <v>3967</v>
      </c>
      <c r="Q52" s="1" t="b">
        <v>0</v>
      </c>
      <c r="R52" s="2">
        <v>35</v>
      </c>
      <c r="S52" s="3">
        <v>11550</v>
      </c>
      <c r="T52" s="2" t="s">
        <v>29</v>
      </c>
      <c r="U52" s="3">
        <v>0</v>
      </c>
      <c r="V52" s="2" t="s">
        <v>29</v>
      </c>
      <c r="W52" s="3">
        <v>0</v>
      </c>
      <c r="X52" s="2" t="s">
        <v>29</v>
      </c>
      <c r="Y52" s="3">
        <v>0</v>
      </c>
      <c r="Z52" s="1" t="s">
        <v>29</v>
      </c>
      <c r="AA52" s="1" t="b">
        <v>0</v>
      </c>
    </row>
    <row r="53" spans="1:27" x14ac:dyDescent="0.25">
      <c r="A53" s="1" t="b">
        <v>0</v>
      </c>
      <c r="B53" s="1" t="s">
        <v>3972</v>
      </c>
      <c r="C53" s="2">
        <v>1</v>
      </c>
      <c r="D53" s="1" t="s">
        <v>65</v>
      </c>
      <c r="E53" s="2">
        <v>9336</v>
      </c>
      <c r="F53" s="1" t="s">
        <v>1400</v>
      </c>
      <c r="G53" s="1" t="s">
        <v>1401</v>
      </c>
      <c r="H53" s="1" t="s">
        <v>1402</v>
      </c>
      <c r="I53" s="2" t="s">
        <v>29</v>
      </c>
      <c r="J53" s="3">
        <v>700</v>
      </c>
      <c r="K53" s="3">
        <v>3</v>
      </c>
      <c r="L53" s="3">
        <v>2100</v>
      </c>
      <c r="M53" s="1" t="s">
        <v>29</v>
      </c>
      <c r="N53" s="1" t="s">
        <v>40</v>
      </c>
      <c r="O53" s="3">
        <v>0</v>
      </c>
      <c r="P53" s="4" t="s">
        <v>3967</v>
      </c>
      <c r="Q53" s="1" t="b">
        <v>0</v>
      </c>
      <c r="R53" s="2">
        <v>3</v>
      </c>
      <c r="S53" s="3">
        <v>2100</v>
      </c>
      <c r="T53" s="2" t="s">
        <v>29</v>
      </c>
      <c r="U53" s="3">
        <v>0</v>
      </c>
      <c r="V53" s="2" t="s">
        <v>29</v>
      </c>
      <c r="W53" s="3">
        <v>0</v>
      </c>
      <c r="X53" s="2" t="s">
        <v>29</v>
      </c>
      <c r="Y53" s="3">
        <v>0</v>
      </c>
      <c r="Z53" s="1" t="s">
        <v>29</v>
      </c>
      <c r="AA53" s="1" t="b">
        <v>0</v>
      </c>
    </row>
    <row r="54" spans="1:27" x14ac:dyDescent="0.25">
      <c r="A54" s="1" t="b">
        <v>0</v>
      </c>
      <c r="B54" s="1" t="s">
        <v>3973</v>
      </c>
      <c r="C54" s="2">
        <v>1</v>
      </c>
      <c r="D54" s="1" t="s">
        <v>65</v>
      </c>
      <c r="E54" s="2">
        <v>9429</v>
      </c>
      <c r="F54" s="1" t="s">
        <v>3974</v>
      </c>
      <c r="G54" s="1" t="s">
        <v>3975</v>
      </c>
      <c r="H54" s="1" t="s">
        <v>3975</v>
      </c>
      <c r="I54" s="2" t="s">
        <v>29</v>
      </c>
      <c r="J54" s="3">
        <v>350</v>
      </c>
      <c r="K54" s="3">
        <v>1</v>
      </c>
      <c r="L54" s="3">
        <v>350</v>
      </c>
      <c r="M54" s="1" t="s">
        <v>29</v>
      </c>
      <c r="N54" s="1" t="s">
        <v>40</v>
      </c>
      <c r="O54" s="3">
        <v>0</v>
      </c>
      <c r="P54" s="4" t="s">
        <v>3967</v>
      </c>
      <c r="Q54" s="1" t="b">
        <v>0</v>
      </c>
      <c r="R54" s="2">
        <v>1</v>
      </c>
      <c r="S54" s="3">
        <v>350</v>
      </c>
      <c r="T54" s="2" t="s">
        <v>29</v>
      </c>
      <c r="U54" s="3">
        <v>0</v>
      </c>
      <c r="V54" s="2" t="s">
        <v>29</v>
      </c>
      <c r="W54" s="3">
        <v>0</v>
      </c>
      <c r="X54" s="2" t="s">
        <v>29</v>
      </c>
      <c r="Y54" s="3">
        <v>0</v>
      </c>
      <c r="Z54" s="1" t="s">
        <v>29</v>
      </c>
      <c r="AA54" s="1" t="b">
        <v>0</v>
      </c>
    </row>
    <row r="55" spans="1:27" x14ac:dyDescent="0.25">
      <c r="A55" s="1" t="b">
        <v>0</v>
      </c>
      <c r="B55" s="1" t="s">
        <v>3976</v>
      </c>
      <c r="C55" s="2">
        <v>1</v>
      </c>
      <c r="D55" s="1" t="s">
        <v>65</v>
      </c>
      <c r="E55" s="2">
        <v>9430</v>
      </c>
      <c r="F55" s="1" t="s">
        <v>1394</v>
      </c>
      <c r="G55" s="1" t="s">
        <v>3977</v>
      </c>
      <c r="H55" s="1" t="s">
        <v>3977</v>
      </c>
      <c r="I55" s="2" t="s">
        <v>29</v>
      </c>
      <c r="J55" s="3">
        <v>2500</v>
      </c>
      <c r="K55" s="3">
        <v>8</v>
      </c>
      <c r="L55" s="3">
        <v>20000</v>
      </c>
      <c r="M55" s="1" t="s">
        <v>29</v>
      </c>
      <c r="N55" s="1" t="s">
        <v>29</v>
      </c>
      <c r="O55" s="3">
        <v>0</v>
      </c>
      <c r="P55" s="4" t="s">
        <v>3967</v>
      </c>
      <c r="Q55" s="1" t="b">
        <v>0</v>
      </c>
      <c r="R55" s="2">
        <v>8</v>
      </c>
      <c r="S55" s="3">
        <v>20000</v>
      </c>
      <c r="T55" s="2" t="s">
        <v>29</v>
      </c>
      <c r="U55" s="3">
        <v>0</v>
      </c>
      <c r="V55" s="2" t="s">
        <v>29</v>
      </c>
      <c r="W55" s="3">
        <v>0</v>
      </c>
      <c r="X55" s="2" t="s">
        <v>29</v>
      </c>
      <c r="Y55" s="3">
        <v>0</v>
      </c>
      <c r="Z55" s="1" t="s">
        <v>29</v>
      </c>
      <c r="AA55" s="1" t="b">
        <v>0</v>
      </c>
    </row>
    <row r="56" spans="1:27" x14ac:dyDescent="0.25">
      <c r="A56" s="1" t="b">
        <v>0</v>
      </c>
      <c r="B56" s="1" t="s">
        <v>3978</v>
      </c>
      <c r="C56" s="2">
        <v>1</v>
      </c>
      <c r="D56" s="1" t="s">
        <v>65</v>
      </c>
      <c r="E56" s="2">
        <v>9431</v>
      </c>
      <c r="F56" s="1" t="s">
        <v>3979</v>
      </c>
      <c r="G56" s="1" t="s">
        <v>3980</v>
      </c>
      <c r="H56" s="1" t="s">
        <v>3980</v>
      </c>
      <c r="I56" s="2" t="s">
        <v>29</v>
      </c>
      <c r="J56" s="3">
        <v>2300</v>
      </c>
      <c r="K56" s="3">
        <v>10</v>
      </c>
      <c r="L56" s="3">
        <v>23000</v>
      </c>
      <c r="M56" s="1" t="s">
        <v>29</v>
      </c>
      <c r="N56" s="1" t="s">
        <v>29</v>
      </c>
      <c r="O56" s="3">
        <v>0</v>
      </c>
      <c r="P56" s="4" t="s">
        <v>3967</v>
      </c>
      <c r="Q56" s="1" t="b">
        <v>0</v>
      </c>
      <c r="R56" s="2">
        <v>10</v>
      </c>
      <c r="S56" s="3">
        <v>23000</v>
      </c>
      <c r="T56" s="2" t="s">
        <v>29</v>
      </c>
      <c r="U56" s="3">
        <v>0</v>
      </c>
      <c r="V56" s="2" t="s">
        <v>29</v>
      </c>
      <c r="W56" s="3">
        <v>0</v>
      </c>
      <c r="X56" s="2" t="s">
        <v>29</v>
      </c>
      <c r="Y56" s="3">
        <v>0</v>
      </c>
      <c r="Z56" s="1" t="s">
        <v>29</v>
      </c>
      <c r="AA56" s="1" t="b">
        <v>0</v>
      </c>
    </row>
    <row r="57" spans="1:27" x14ac:dyDescent="0.25">
      <c r="A57" s="1" t="b">
        <v>0</v>
      </c>
      <c r="B57" s="1" t="s">
        <v>3981</v>
      </c>
      <c r="C57" s="2">
        <v>1</v>
      </c>
      <c r="D57" s="1" t="s">
        <v>65</v>
      </c>
      <c r="E57" s="2">
        <v>9432</v>
      </c>
      <c r="F57" s="1" t="s">
        <v>3982</v>
      </c>
      <c r="G57" s="1" t="s">
        <v>3983</v>
      </c>
      <c r="H57" s="1" t="s">
        <v>3983</v>
      </c>
      <c r="I57" s="2" t="s">
        <v>29</v>
      </c>
      <c r="J57" s="3">
        <v>810</v>
      </c>
      <c r="K57" s="3">
        <v>4</v>
      </c>
      <c r="L57" s="3">
        <v>3240</v>
      </c>
      <c r="M57" s="1" t="s">
        <v>29</v>
      </c>
      <c r="N57" s="1" t="s">
        <v>29</v>
      </c>
      <c r="O57" s="3">
        <v>0</v>
      </c>
      <c r="P57" s="4" t="s">
        <v>3967</v>
      </c>
      <c r="Q57" s="1" t="b">
        <v>0</v>
      </c>
      <c r="R57" s="2">
        <v>4</v>
      </c>
      <c r="S57" s="3">
        <v>3240</v>
      </c>
      <c r="T57" s="2" t="s">
        <v>29</v>
      </c>
      <c r="U57" s="3">
        <v>0</v>
      </c>
      <c r="V57" s="2" t="s">
        <v>29</v>
      </c>
      <c r="W57" s="3">
        <v>0</v>
      </c>
      <c r="X57" s="2" t="s">
        <v>29</v>
      </c>
      <c r="Y57" s="3">
        <v>0</v>
      </c>
      <c r="Z57" s="1" t="s">
        <v>29</v>
      </c>
      <c r="AA57" s="1" t="b">
        <v>0</v>
      </c>
    </row>
    <row r="58" spans="1:27" x14ac:dyDescent="0.25">
      <c r="A58" s="1"/>
      <c r="B58" s="1"/>
      <c r="C58" s="2"/>
      <c r="D58" s="1"/>
      <c r="E58" s="2"/>
      <c r="F58" s="1"/>
      <c r="G58" s="1"/>
      <c r="H58" s="1"/>
      <c r="I58" s="2"/>
      <c r="J58" s="3"/>
      <c r="K58" s="3"/>
      <c r="L58" s="6">
        <f>SUBTOTAL(9,L48:L57)</f>
        <v>125369</v>
      </c>
      <c r="M58" s="1"/>
      <c r="N58" s="1"/>
      <c r="O58" s="3"/>
      <c r="P58" s="4"/>
      <c r="Q58" s="1"/>
      <c r="R58" s="2"/>
      <c r="S58" s="3"/>
      <c r="T58" s="2"/>
      <c r="U58" s="3"/>
      <c r="V58" s="2"/>
      <c r="W58" s="3"/>
      <c r="X58" s="2"/>
      <c r="Y58" s="3"/>
      <c r="Z58" s="1"/>
      <c r="AA58" s="1"/>
    </row>
    <row r="59" spans="1:27" x14ac:dyDescent="0.25">
      <c r="A59" s="5" t="s">
        <v>3984</v>
      </c>
      <c r="B59" s="5"/>
      <c r="C59" s="5"/>
      <c r="D59" s="5"/>
      <c r="E59" s="5"/>
      <c r="F59" s="5"/>
      <c r="G59" s="5"/>
      <c r="H59" s="5"/>
      <c r="I59" s="5"/>
      <c r="J59" s="5"/>
      <c r="K59" s="5"/>
      <c r="L59" s="5"/>
      <c r="M59" s="5"/>
      <c r="N59" s="5"/>
      <c r="O59" s="5"/>
      <c r="P59" s="5"/>
      <c r="Q59" s="5"/>
      <c r="R59" s="5"/>
      <c r="S59" s="5"/>
      <c r="T59" s="5"/>
      <c r="U59" s="5"/>
      <c r="V59" s="5"/>
      <c r="W59" s="5"/>
      <c r="X59" s="5"/>
      <c r="Y59" s="5"/>
      <c r="Z59" s="5"/>
      <c r="AA59" s="5"/>
    </row>
    <row r="60" spans="1:27" x14ac:dyDescent="0.25">
      <c r="A60" s="1" t="b">
        <v>0</v>
      </c>
      <c r="B60" s="1" t="s">
        <v>3985</v>
      </c>
      <c r="C60" s="2">
        <v>1</v>
      </c>
      <c r="D60" s="1" t="s">
        <v>65</v>
      </c>
      <c r="E60" s="2">
        <v>165</v>
      </c>
      <c r="F60" s="1" t="s">
        <v>1403</v>
      </c>
      <c r="G60" s="1" t="s">
        <v>1404</v>
      </c>
      <c r="H60" s="1" t="s">
        <v>1404</v>
      </c>
      <c r="I60" s="2" t="s">
        <v>29</v>
      </c>
      <c r="J60" s="3">
        <v>18</v>
      </c>
      <c r="K60" s="3">
        <v>105</v>
      </c>
      <c r="L60" s="3">
        <v>1890</v>
      </c>
      <c r="M60" s="1" t="s">
        <v>29</v>
      </c>
      <c r="N60" s="1" t="s">
        <v>40</v>
      </c>
      <c r="O60" s="3">
        <v>0</v>
      </c>
      <c r="P60" s="4" t="s">
        <v>3986</v>
      </c>
      <c r="Q60" s="1" t="b">
        <v>0</v>
      </c>
      <c r="R60" s="2">
        <v>105</v>
      </c>
      <c r="S60" s="3">
        <v>1890</v>
      </c>
      <c r="T60" s="2" t="s">
        <v>29</v>
      </c>
      <c r="U60" s="3">
        <v>0</v>
      </c>
      <c r="V60" s="2" t="s">
        <v>29</v>
      </c>
      <c r="W60" s="3">
        <v>0</v>
      </c>
      <c r="X60" s="2" t="s">
        <v>29</v>
      </c>
      <c r="Y60" s="3">
        <v>0</v>
      </c>
      <c r="Z60" s="1" t="s">
        <v>29</v>
      </c>
      <c r="AA60" s="1" t="b">
        <v>0</v>
      </c>
    </row>
    <row r="61" spans="1:27" x14ac:dyDescent="0.25">
      <c r="A61" s="1" t="b">
        <v>0</v>
      </c>
      <c r="B61" s="1" t="s">
        <v>3987</v>
      </c>
      <c r="C61" s="2">
        <v>1</v>
      </c>
      <c r="D61" s="1" t="s">
        <v>65</v>
      </c>
      <c r="E61" s="2">
        <v>241</v>
      </c>
      <c r="F61" s="1" t="s">
        <v>1405</v>
      </c>
      <c r="G61" s="1" t="s">
        <v>1406</v>
      </c>
      <c r="H61" s="1" t="s">
        <v>1406</v>
      </c>
      <c r="I61" s="2" t="s">
        <v>29</v>
      </c>
      <c r="J61" s="3">
        <v>1900</v>
      </c>
      <c r="K61" s="3">
        <v>9</v>
      </c>
      <c r="L61" s="3">
        <v>17100</v>
      </c>
      <c r="M61" s="1" t="s">
        <v>29</v>
      </c>
      <c r="N61" s="1" t="s">
        <v>40</v>
      </c>
      <c r="O61" s="3">
        <v>0</v>
      </c>
      <c r="P61" s="4" t="s">
        <v>3986</v>
      </c>
      <c r="Q61" s="1" t="b">
        <v>0</v>
      </c>
      <c r="R61" s="2">
        <v>9</v>
      </c>
      <c r="S61" s="3">
        <v>17100</v>
      </c>
      <c r="T61" s="2" t="s">
        <v>29</v>
      </c>
      <c r="U61" s="3">
        <v>0</v>
      </c>
      <c r="V61" s="2" t="s">
        <v>29</v>
      </c>
      <c r="W61" s="3">
        <v>0</v>
      </c>
      <c r="X61" s="2" t="s">
        <v>29</v>
      </c>
      <c r="Y61" s="3">
        <v>0</v>
      </c>
      <c r="Z61" s="1" t="s">
        <v>31</v>
      </c>
      <c r="AA61" s="1" t="b">
        <v>0</v>
      </c>
    </row>
    <row r="62" spans="1:27" x14ac:dyDescent="0.25">
      <c r="A62" s="1" t="b">
        <v>0</v>
      </c>
      <c r="B62" s="1" t="s">
        <v>3988</v>
      </c>
      <c r="C62" s="2">
        <v>1</v>
      </c>
      <c r="D62" s="1" t="s">
        <v>65</v>
      </c>
      <c r="E62" s="2">
        <v>267</v>
      </c>
      <c r="F62" s="1" t="s">
        <v>1407</v>
      </c>
      <c r="G62" s="1" t="s">
        <v>1408</v>
      </c>
      <c r="H62" s="1" t="s">
        <v>1408</v>
      </c>
      <c r="I62" s="2" t="s">
        <v>29</v>
      </c>
      <c r="J62" s="3">
        <v>3200</v>
      </c>
      <c r="K62" s="3">
        <v>11</v>
      </c>
      <c r="L62" s="3">
        <v>35200</v>
      </c>
      <c r="M62" s="1" t="s">
        <v>29</v>
      </c>
      <c r="N62" s="1" t="s">
        <v>40</v>
      </c>
      <c r="O62" s="3">
        <v>0</v>
      </c>
      <c r="P62" s="4" t="s">
        <v>3986</v>
      </c>
      <c r="Q62" s="1" t="b">
        <v>0</v>
      </c>
      <c r="R62" s="2">
        <v>11</v>
      </c>
      <c r="S62" s="3">
        <v>35200</v>
      </c>
      <c r="T62" s="2" t="s">
        <v>29</v>
      </c>
      <c r="U62" s="3">
        <v>0</v>
      </c>
      <c r="V62" s="2" t="s">
        <v>29</v>
      </c>
      <c r="W62" s="3">
        <v>0</v>
      </c>
      <c r="X62" s="2" t="s">
        <v>29</v>
      </c>
      <c r="Y62" s="3">
        <v>0</v>
      </c>
      <c r="Z62" s="1" t="s">
        <v>29</v>
      </c>
      <c r="AA62" s="1" t="b">
        <v>0</v>
      </c>
    </row>
    <row r="63" spans="1:27" x14ac:dyDescent="0.25">
      <c r="A63" s="1" t="b">
        <v>0</v>
      </c>
      <c r="B63" s="1" t="s">
        <v>3989</v>
      </c>
      <c r="C63" s="2">
        <v>1</v>
      </c>
      <c r="D63" s="1" t="s">
        <v>65</v>
      </c>
      <c r="E63" s="2">
        <v>9281</v>
      </c>
      <c r="F63" s="1" t="s">
        <v>1405</v>
      </c>
      <c r="G63" s="1" t="s">
        <v>1409</v>
      </c>
      <c r="H63" s="1" t="s">
        <v>1409</v>
      </c>
      <c r="I63" s="2" t="s">
        <v>29</v>
      </c>
      <c r="J63" s="3">
        <v>950</v>
      </c>
      <c r="K63" s="3">
        <v>6</v>
      </c>
      <c r="L63" s="3">
        <v>5700</v>
      </c>
      <c r="M63" s="1" t="s">
        <v>29</v>
      </c>
      <c r="N63" s="1" t="s">
        <v>40</v>
      </c>
      <c r="O63" s="3">
        <v>0</v>
      </c>
      <c r="P63" s="4" t="s">
        <v>3986</v>
      </c>
      <c r="Q63" s="1" t="b">
        <v>0</v>
      </c>
      <c r="R63" s="2">
        <v>6</v>
      </c>
      <c r="S63" s="3">
        <v>5700</v>
      </c>
      <c r="T63" s="2" t="s">
        <v>29</v>
      </c>
      <c r="U63" s="3">
        <v>0</v>
      </c>
      <c r="V63" s="2" t="s">
        <v>29</v>
      </c>
      <c r="W63" s="3">
        <v>0</v>
      </c>
      <c r="X63" s="2" t="s">
        <v>29</v>
      </c>
      <c r="Y63" s="3">
        <v>0</v>
      </c>
      <c r="Z63" s="1" t="s">
        <v>29</v>
      </c>
      <c r="AA63" s="1" t="b">
        <v>0</v>
      </c>
    </row>
    <row r="64" spans="1:27" x14ac:dyDescent="0.25">
      <c r="A64" s="1" t="b">
        <v>0</v>
      </c>
      <c r="B64" s="1" t="s">
        <v>3990</v>
      </c>
      <c r="C64" s="2">
        <v>1</v>
      </c>
      <c r="D64" s="1" t="s">
        <v>65</v>
      </c>
      <c r="E64" s="2">
        <v>9437</v>
      </c>
      <c r="F64" s="1" t="s">
        <v>3991</v>
      </c>
      <c r="G64" s="1" t="s">
        <v>3992</v>
      </c>
      <c r="H64" s="1" t="s">
        <v>3993</v>
      </c>
      <c r="I64" s="2" t="s">
        <v>29</v>
      </c>
      <c r="J64" s="3">
        <v>6000</v>
      </c>
      <c r="K64" s="3">
        <v>1</v>
      </c>
      <c r="L64" s="3">
        <v>6000</v>
      </c>
      <c r="M64" s="1" t="s">
        <v>29</v>
      </c>
      <c r="N64" s="1" t="s">
        <v>40</v>
      </c>
      <c r="O64" s="3">
        <v>0</v>
      </c>
      <c r="P64" s="4" t="s">
        <v>3986</v>
      </c>
      <c r="Q64" s="1" t="b">
        <v>0</v>
      </c>
      <c r="R64" s="2">
        <v>1</v>
      </c>
      <c r="S64" s="3">
        <v>6000</v>
      </c>
      <c r="T64" s="2" t="s">
        <v>29</v>
      </c>
      <c r="U64" s="3">
        <v>0</v>
      </c>
      <c r="V64" s="2" t="s">
        <v>29</v>
      </c>
      <c r="W64" s="3">
        <v>0</v>
      </c>
      <c r="X64" s="2" t="s">
        <v>29</v>
      </c>
      <c r="Y64" s="3">
        <v>0</v>
      </c>
      <c r="Z64" s="1" t="s">
        <v>29</v>
      </c>
      <c r="AA64" s="1" t="b">
        <v>0</v>
      </c>
    </row>
    <row r="65" spans="1:27" x14ac:dyDescent="0.25">
      <c r="A65" s="1" t="b">
        <v>0</v>
      </c>
      <c r="B65" s="1" t="s">
        <v>3994</v>
      </c>
      <c r="C65" s="2">
        <v>1</v>
      </c>
      <c r="D65" s="1" t="s">
        <v>65</v>
      </c>
      <c r="E65" s="2">
        <v>9439</v>
      </c>
      <c r="F65" s="1" t="s">
        <v>3995</v>
      </c>
      <c r="G65" s="1" t="s">
        <v>3996</v>
      </c>
      <c r="H65" s="1" t="s">
        <v>3996</v>
      </c>
      <c r="I65" s="2" t="s">
        <v>29</v>
      </c>
      <c r="J65" s="3">
        <v>4000</v>
      </c>
      <c r="K65" s="3">
        <v>1</v>
      </c>
      <c r="L65" s="3">
        <v>4000</v>
      </c>
      <c r="M65" s="1" t="s">
        <v>29</v>
      </c>
      <c r="N65" s="1" t="s">
        <v>40</v>
      </c>
      <c r="O65" s="3">
        <v>0</v>
      </c>
      <c r="P65" s="4" t="s">
        <v>3986</v>
      </c>
      <c r="Q65" s="1" t="b">
        <v>0</v>
      </c>
      <c r="R65" s="2">
        <v>1</v>
      </c>
      <c r="S65" s="3">
        <v>4000</v>
      </c>
      <c r="T65" s="2" t="s">
        <v>29</v>
      </c>
      <c r="U65" s="3">
        <v>0</v>
      </c>
      <c r="V65" s="2" t="s">
        <v>29</v>
      </c>
      <c r="W65" s="3">
        <v>0</v>
      </c>
      <c r="X65" s="2" t="s">
        <v>29</v>
      </c>
      <c r="Y65" s="3">
        <v>0</v>
      </c>
      <c r="Z65" s="1" t="s">
        <v>29</v>
      </c>
      <c r="AA65" s="1" t="b">
        <v>0</v>
      </c>
    </row>
    <row r="66" spans="1:27" x14ac:dyDescent="0.25">
      <c r="A66" s="1" t="b">
        <v>0</v>
      </c>
      <c r="B66" s="1" t="s">
        <v>3997</v>
      </c>
      <c r="C66" s="2">
        <v>1</v>
      </c>
      <c r="D66" s="1" t="s">
        <v>65</v>
      </c>
      <c r="E66" s="2">
        <v>9441</v>
      </c>
      <c r="F66" s="1" t="s">
        <v>1584</v>
      </c>
      <c r="G66" s="1" t="s">
        <v>3998</v>
      </c>
      <c r="H66" s="1" t="s">
        <v>3998</v>
      </c>
      <c r="I66" s="2" t="s">
        <v>29</v>
      </c>
      <c r="J66" s="3">
        <v>650</v>
      </c>
      <c r="K66" s="3">
        <v>10</v>
      </c>
      <c r="L66" s="3">
        <v>6500</v>
      </c>
      <c r="M66" s="1" t="s">
        <v>29</v>
      </c>
      <c r="N66" s="1" t="s">
        <v>40</v>
      </c>
      <c r="O66" s="3">
        <v>0</v>
      </c>
      <c r="P66" s="4" t="s">
        <v>3986</v>
      </c>
      <c r="Q66" s="1" t="b">
        <v>0</v>
      </c>
      <c r="R66" s="2">
        <v>10</v>
      </c>
      <c r="S66" s="3">
        <v>6500</v>
      </c>
      <c r="T66" s="2" t="s">
        <v>29</v>
      </c>
      <c r="U66" s="3">
        <v>0</v>
      </c>
      <c r="V66" s="2" t="s">
        <v>29</v>
      </c>
      <c r="W66" s="3">
        <v>0</v>
      </c>
      <c r="X66" s="2" t="s">
        <v>29</v>
      </c>
      <c r="Y66" s="3">
        <v>0</v>
      </c>
      <c r="Z66" s="1" t="s">
        <v>29</v>
      </c>
      <c r="AA66" s="1" t="b">
        <v>0</v>
      </c>
    </row>
    <row r="67" spans="1:27" x14ac:dyDescent="0.25">
      <c r="A67" s="1"/>
      <c r="B67" s="1"/>
      <c r="C67" s="2"/>
      <c r="D67" s="1"/>
      <c r="E67" s="2"/>
      <c r="F67" s="1"/>
      <c r="G67" s="1"/>
      <c r="H67" s="1"/>
      <c r="I67" s="2"/>
      <c r="J67" s="3"/>
      <c r="K67" s="3"/>
      <c r="L67" s="6">
        <f>SUBTOTAL(9,L60:L66)</f>
        <v>76390</v>
      </c>
      <c r="M67" s="1"/>
      <c r="N67" s="1"/>
      <c r="O67" s="3"/>
      <c r="P67" s="4"/>
      <c r="Q67" s="1"/>
      <c r="R67" s="2"/>
      <c r="S67" s="3"/>
      <c r="T67" s="2"/>
      <c r="U67" s="3"/>
      <c r="V67" s="2"/>
      <c r="W67" s="3"/>
      <c r="X67" s="2"/>
      <c r="Y67" s="3"/>
      <c r="Z67" s="1"/>
      <c r="AA67" s="1"/>
    </row>
    <row r="68" spans="1:27" x14ac:dyDescent="0.25">
      <c r="A68" s="5" t="s">
        <v>3999</v>
      </c>
      <c r="B68" s="5"/>
      <c r="C68" s="5"/>
      <c r="D68" s="5"/>
      <c r="E68" s="5"/>
      <c r="F68" s="5"/>
      <c r="G68" s="5"/>
      <c r="H68" s="5"/>
      <c r="I68" s="5"/>
      <c r="J68" s="5"/>
      <c r="K68" s="5"/>
      <c r="L68" s="5"/>
      <c r="M68" s="5"/>
      <c r="N68" s="5"/>
      <c r="O68" s="5"/>
      <c r="P68" s="5"/>
      <c r="Q68" s="5"/>
      <c r="R68" s="5"/>
      <c r="S68" s="5"/>
      <c r="T68" s="5"/>
      <c r="U68" s="5"/>
      <c r="V68" s="5"/>
      <c r="W68" s="5"/>
      <c r="X68" s="5"/>
      <c r="Y68" s="5"/>
      <c r="Z68" s="5"/>
      <c r="AA68" s="5"/>
    </row>
    <row r="69" spans="1:27" x14ac:dyDescent="0.25">
      <c r="A69" s="1" t="b">
        <v>0</v>
      </c>
      <c r="B69" s="1" t="s">
        <v>4000</v>
      </c>
      <c r="C69" s="2">
        <v>1</v>
      </c>
      <c r="D69" s="1" t="s">
        <v>65</v>
      </c>
      <c r="E69" s="2">
        <v>9449</v>
      </c>
      <c r="F69" s="1" t="s">
        <v>4001</v>
      </c>
      <c r="G69" s="1" t="s">
        <v>4002</v>
      </c>
      <c r="H69" s="1" t="s">
        <v>4002</v>
      </c>
      <c r="I69" s="2" t="s">
        <v>29</v>
      </c>
      <c r="J69" s="3">
        <v>3000</v>
      </c>
      <c r="K69" s="3">
        <v>8</v>
      </c>
      <c r="L69" s="3">
        <v>24000</v>
      </c>
      <c r="M69" s="1" t="s">
        <v>29</v>
      </c>
      <c r="N69" s="1" t="s">
        <v>40</v>
      </c>
      <c r="O69" s="3">
        <v>0</v>
      </c>
      <c r="P69" s="4" t="s">
        <v>4003</v>
      </c>
      <c r="Q69" s="1" t="b">
        <v>0</v>
      </c>
      <c r="R69" s="2">
        <v>8</v>
      </c>
      <c r="S69" s="3">
        <v>24000</v>
      </c>
      <c r="T69" s="2" t="s">
        <v>29</v>
      </c>
      <c r="U69" s="3">
        <v>0</v>
      </c>
      <c r="V69" s="2" t="s">
        <v>29</v>
      </c>
      <c r="W69" s="3">
        <v>0</v>
      </c>
      <c r="X69" s="2" t="s">
        <v>29</v>
      </c>
      <c r="Y69" s="3">
        <v>0</v>
      </c>
      <c r="Z69" s="1" t="s">
        <v>29</v>
      </c>
      <c r="AA69" s="1" t="b">
        <v>0</v>
      </c>
    </row>
    <row r="70" spans="1:27" x14ac:dyDescent="0.25">
      <c r="A70" s="1" t="b">
        <v>0</v>
      </c>
      <c r="B70" s="1" t="s">
        <v>4004</v>
      </c>
      <c r="C70" s="2">
        <v>1</v>
      </c>
      <c r="D70" s="1" t="s">
        <v>65</v>
      </c>
      <c r="E70" s="2">
        <v>9450</v>
      </c>
      <c r="F70" s="1" t="s">
        <v>4001</v>
      </c>
      <c r="G70" s="1" t="s">
        <v>4005</v>
      </c>
      <c r="H70" s="1" t="s">
        <v>4005</v>
      </c>
      <c r="I70" s="2" t="s">
        <v>29</v>
      </c>
      <c r="J70" s="3">
        <v>12000</v>
      </c>
      <c r="K70" s="3">
        <v>2</v>
      </c>
      <c r="L70" s="3">
        <v>24000</v>
      </c>
      <c r="M70" s="1" t="s">
        <v>29</v>
      </c>
      <c r="N70" s="1" t="s">
        <v>40</v>
      </c>
      <c r="O70" s="3">
        <v>0</v>
      </c>
      <c r="P70" s="4" t="s">
        <v>4003</v>
      </c>
      <c r="Q70" s="1" t="b">
        <v>0</v>
      </c>
      <c r="R70" s="2">
        <v>2</v>
      </c>
      <c r="S70" s="3">
        <v>24000</v>
      </c>
      <c r="T70" s="2" t="s">
        <v>29</v>
      </c>
      <c r="U70" s="3">
        <v>0</v>
      </c>
      <c r="V70" s="2" t="s">
        <v>29</v>
      </c>
      <c r="W70" s="3">
        <v>0</v>
      </c>
      <c r="X70" s="2" t="s">
        <v>29</v>
      </c>
      <c r="Y70" s="3">
        <v>0</v>
      </c>
      <c r="Z70" s="1" t="s">
        <v>29</v>
      </c>
      <c r="AA70" s="1" t="b">
        <v>0</v>
      </c>
    </row>
    <row r="71" spans="1:27" x14ac:dyDescent="0.25">
      <c r="A71" s="1"/>
      <c r="B71" s="1"/>
      <c r="C71" s="2"/>
      <c r="D71" s="1"/>
      <c r="E71" s="2"/>
      <c r="F71" s="1"/>
      <c r="G71" s="1"/>
      <c r="H71" s="1"/>
      <c r="I71" s="2"/>
      <c r="J71" s="3"/>
      <c r="K71" s="3"/>
      <c r="L71" s="6">
        <f>SUBTOTAL(9,L69:L70)</f>
        <v>48000</v>
      </c>
      <c r="M71" s="1"/>
      <c r="N71" s="1"/>
      <c r="O71" s="3"/>
      <c r="P71" s="4"/>
      <c r="Q71" s="1"/>
      <c r="R71" s="2"/>
      <c r="S71" s="3"/>
      <c r="T71" s="2"/>
      <c r="U71" s="3"/>
      <c r="V71" s="2"/>
      <c r="W71" s="3"/>
      <c r="X71" s="2"/>
      <c r="Y71" s="3"/>
      <c r="Z71" s="1"/>
      <c r="AA71" s="1"/>
    </row>
    <row r="72" spans="1:27" x14ac:dyDescent="0.25">
      <c r="A72" s="5" t="s">
        <v>4006</v>
      </c>
      <c r="B72" s="5"/>
      <c r="C72" s="5"/>
      <c r="D72" s="5"/>
      <c r="E72" s="5"/>
      <c r="F72" s="5"/>
      <c r="G72" s="5"/>
      <c r="H72" s="5"/>
      <c r="I72" s="5"/>
      <c r="J72" s="5"/>
      <c r="K72" s="5"/>
      <c r="L72" s="5"/>
      <c r="M72" s="5"/>
      <c r="N72" s="5"/>
      <c r="O72" s="5"/>
      <c r="P72" s="5"/>
      <c r="Q72" s="5"/>
      <c r="R72" s="5"/>
      <c r="S72" s="5"/>
      <c r="T72" s="5"/>
      <c r="U72" s="5"/>
      <c r="V72" s="5"/>
      <c r="W72" s="5"/>
      <c r="X72" s="5"/>
      <c r="Y72" s="5"/>
      <c r="Z72" s="5"/>
      <c r="AA72" s="5"/>
    </row>
    <row r="73" spans="1:27" x14ac:dyDescent="0.25">
      <c r="A73" s="1" t="b">
        <v>0</v>
      </c>
      <c r="B73" s="1" t="s">
        <v>4007</v>
      </c>
      <c r="C73" s="2">
        <v>2</v>
      </c>
      <c r="D73" s="1" t="s">
        <v>752</v>
      </c>
      <c r="E73" s="2">
        <v>9282</v>
      </c>
      <c r="F73" s="1" t="s">
        <v>1766</v>
      </c>
      <c r="G73" s="1" t="s">
        <v>1767</v>
      </c>
      <c r="H73" s="1" t="s">
        <v>1768</v>
      </c>
      <c r="I73" s="2" t="s">
        <v>29</v>
      </c>
      <c r="J73" s="3">
        <v>4000</v>
      </c>
      <c r="K73" s="3">
        <v>3</v>
      </c>
      <c r="L73" s="3">
        <v>12000</v>
      </c>
      <c r="M73" s="1" t="s">
        <v>751</v>
      </c>
      <c r="N73" s="1" t="s">
        <v>40</v>
      </c>
      <c r="O73" s="3">
        <v>0</v>
      </c>
      <c r="P73" s="4" t="s">
        <v>4008</v>
      </c>
      <c r="Q73" s="1" t="b">
        <v>0</v>
      </c>
      <c r="R73" s="2">
        <v>3</v>
      </c>
      <c r="S73" s="3">
        <v>12000</v>
      </c>
      <c r="T73" s="2" t="s">
        <v>29</v>
      </c>
      <c r="U73" s="3">
        <v>0</v>
      </c>
      <c r="V73" s="2" t="s">
        <v>29</v>
      </c>
      <c r="W73" s="3">
        <v>0</v>
      </c>
      <c r="X73" s="2" t="s">
        <v>29</v>
      </c>
      <c r="Y73" s="3">
        <v>0</v>
      </c>
      <c r="Z73" s="1" t="s">
        <v>29</v>
      </c>
      <c r="AA73" s="1" t="b">
        <v>0</v>
      </c>
    </row>
    <row r="74" spans="1:27" x14ac:dyDescent="0.25">
      <c r="A74" s="1" t="b">
        <v>0</v>
      </c>
      <c r="B74" s="1" t="s">
        <v>4009</v>
      </c>
      <c r="C74" s="2">
        <v>2</v>
      </c>
      <c r="D74" s="1" t="s">
        <v>752</v>
      </c>
      <c r="E74" s="2">
        <v>9456</v>
      </c>
      <c r="F74" s="1" t="s">
        <v>1412</v>
      </c>
      <c r="G74" s="1" t="s">
        <v>1413</v>
      </c>
      <c r="H74" s="1" t="s">
        <v>4010</v>
      </c>
      <c r="I74" s="2" t="s">
        <v>29</v>
      </c>
      <c r="J74" s="3">
        <v>6700</v>
      </c>
      <c r="K74" s="3">
        <v>1</v>
      </c>
      <c r="L74" s="3">
        <v>6700</v>
      </c>
      <c r="M74" s="1" t="s">
        <v>751</v>
      </c>
      <c r="N74" s="1" t="s">
        <v>29</v>
      </c>
      <c r="O74" s="3">
        <v>0</v>
      </c>
      <c r="P74" s="4" t="s">
        <v>4008</v>
      </c>
      <c r="Q74" s="1" t="b">
        <v>0</v>
      </c>
      <c r="R74" s="2">
        <v>1</v>
      </c>
      <c r="S74" s="3">
        <v>6700</v>
      </c>
      <c r="T74" s="2" t="s">
        <v>29</v>
      </c>
      <c r="U74" s="3">
        <v>0</v>
      </c>
      <c r="V74" s="2" t="s">
        <v>29</v>
      </c>
      <c r="W74" s="3">
        <v>0</v>
      </c>
      <c r="X74" s="2" t="s">
        <v>29</v>
      </c>
      <c r="Y74" s="3">
        <v>0</v>
      </c>
      <c r="Z74" s="1" t="s">
        <v>29</v>
      </c>
      <c r="AA74" s="1" t="b">
        <v>0</v>
      </c>
    </row>
    <row r="75" spans="1:27" x14ac:dyDescent="0.25">
      <c r="A75" s="1" t="b">
        <v>0</v>
      </c>
      <c r="B75" s="1" t="s">
        <v>4011</v>
      </c>
      <c r="C75" s="2">
        <v>2</v>
      </c>
      <c r="D75" s="1" t="s">
        <v>752</v>
      </c>
      <c r="E75" s="2">
        <v>9467</v>
      </c>
      <c r="F75" s="1" t="s">
        <v>1425</v>
      </c>
      <c r="G75" s="1" t="s">
        <v>4012</v>
      </c>
      <c r="H75" s="1" t="s">
        <v>4012</v>
      </c>
      <c r="I75" s="2" t="s">
        <v>29</v>
      </c>
      <c r="J75" s="3">
        <v>4000</v>
      </c>
      <c r="K75" s="3">
        <v>1</v>
      </c>
      <c r="L75" s="3">
        <v>4000</v>
      </c>
      <c r="M75" s="1" t="s">
        <v>29</v>
      </c>
      <c r="N75" s="1" t="s">
        <v>29</v>
      </c>
      <c r="O75" s="3">
        <v>0</v>
      </c>
      <c r="P75" s="4" t="s">
        <v>4008</v>
      </c>
      <c r="Q75" s="1" t="b">
        <v>0</v>
      </c>
      <c r="R75" s="2">
        <v>1</v>
      </c>
      <c r="S75" s="3">
        <v>4000</v>
      </c>
      <c r="T75" s="2" t="s">
        <v>29</v>
      </c>
      <c r="U75" s="3">
        <v>0</v>
      </c>
      <c r="V75" s="2" t="s">
        <v>29</v>
      </c>
      <c r="W75" s="3">
        <v>0</v>
      </c>
      <c r="X75" s="2" t="s">
        <v>29</v>
      </c>
      <c r="Y75" s="3">
        <v>0</v>
      </c>
      <c r="Z75" s="1" t="s">
        <v>29</v>
      </c>
      <c r="AA75" s="1" t="b">
        <v>0</v>
      </c>
    </row>
    <row r="76" spans="1:27" x14ac:dyDescent="0.25">
      <c r="A76" s="1" t="b">
        <v>0</v>
      </c>
      <c r="B76" s="1" t="s">
        <v>4013</v>
      </c>
      <c r="C76" s="2">
        <v>2</v>
      </c>
      <c r="D76" s="1" t="s">
        <v>752</v>
      </c>
      <c r="E76" s="2">
        <v>9468</v>
      </c>
      <c r="F76" s="1" t="s">
        <v>1425</v>
      </c>
      <c r="G76" s="1" t="s">
        <v>4014</v>
      </c>
      <c r="H76" s="1" t="s">
        <v>4014</v>
      </c>
      <c r="I76" s="2" t="s">
        <v>29</v>
      </c>
      <c r="J76" s="3">
        <v>9900</v>
      </c>
      <c r="K76" s="3">
        <v>5</v>
      </c>
      <c r="L76" s="3">
        <v>49500</v>
      </c>
      <c r="M76" s="1" t="s">
        <v>29</v>
      </c>
      <c r="N76" s="1" t="s">
        <v>29</v>
      </c>
      <c r="O76" s="3">
        <v>0</v>
      </c>
      <c r="P76" s="4" t="s">
        <v>4008</v>
      </c>
      <c r="Q76" s="1" t="b">
        <v>0</v>
      </c>
      <c r="R76" s="2">
        <v>5</v>
      </c>
      <c r="S76" s="3">
        <v>49500</v>
      </c>
      <c r="T76" s="2" t="s">
        <v>29</v>
      </c>
      <c r="U76" s="3">
        <v>0</v>
      </c>
      <c r="V76" s="2" t="s">
        <v>29</v>
      </c>
      <c r="W76" s="3">
        <v>0</v>
      </c>
      <c r="X76" s="2" t="s">
        <v>29</v>
      </c>
      <c r="Y76" s="3">
        <v>0</v>
      </c>
      <c r="Z76" s="1" t="s">
        <v>29</v>
      </c>
      <c r="AA76" s="1" t="b">
        <v>0</v>
      </c>
    </row>
    <row r="77" spans="1:27" x14ac:dyDescent="0.25">
      <c r="A77" s="1" t="b">
        <v>0</v>
      </c>
      <c r="B77" s="1" t="s">
        <v>4015</v>
      </c>
      <c r="C77" s="2">
        <v>2</v>
      </c>
      <c r="D77" s="1" t="s">
        <v>752</v>
      </c>
      <c r="E77" s="2">
        <v>9469</v>
      </c>
      <c r="F77" s="1" t="s">
        <v>1425</v>
      </c>
      <c r="G77" s="1" t="s">
        <v>4016</v>
      </c>
      <c r="H77" s="1" t="s">
        <v>4016</v>
      </c>
      <c r="I77" s="2" t="s">
        <v>29</v>
      </c>
      <c r="J77" s="3">
        <v>4200</v>
      </c>
      <c r="K77" s="3">
        <v>3</v>
      </c>
      <c r="L77" s="3">
        <v>12600</v>
      </c>
      <c r="M77" s="1" t="s">
        <v>29</v>
      </c>
      <c r="N77" s="1" t="s">
        <v>29</v>
      </c>
      <c r="O77" s="3">
        <v>0</v>
      </c>
      <c r="P77" s="4" t="s">
        <v>4008</v>
      </c>
      <c r="Q77" s="1" t="b">
        <v>0</v>
      </c>
      <c r="R77" s="2">
        <v>3</v>
      </c>
      <c r="S77" s="3">
        <v>12600</v>
      </c>
      <c r="T77" s="2" t="s">
        <v>29</v>
      </c>
      <c r="U77" s="3">
        <v>0</v>
      </c>
      <c r="V77" s="2" t="s">
        <v>29</v>
      </c>
      <c r="W77" s="3">
        <v>0</v>
      </c>
      <c r="X77" s="2" t="s">
        <v>29</v>
      </c>
      <c r="Y77" s="3">
        <v>0</v>
      </c>
      <c r="Z77" s="1" t="s">
        <v>29</v>
      </c>
      <c r="AA77" s="1" t="b">
        <v>0</v>
      </c>
    </row>
    <row r="78" spans="1:27" x14ac:dyDescent="0.25">
      <c r="A78" s="1" t="b">
        <v>0</v>
      </c>
      <c r="B78" s="1" t="s">
        <v>4017</v>
      </c>
      <c r="C78" s="2">
        <v>2</v>
      </c>
      <c r="D78" s="1" t="s">
        <v>752</v>
      </c>
      <c r="E78" s="2">
        <v>9470</v>
      </c>
      <c r="F78" s="1" t="s">
        <v>1425</v>
      </c>
      <c r="G78" s="1" t="s">
        <v>4018</v>
      </c>
      <c r="H78" s="1" t="s">
        <v>4018</v>
      </c>
      <c r="I78" s="2" t="s">
        <v>29</v>
      </c>
      <c r="J78" s="3">
        <v>5700</v>
      </c>
      <c r="K78" s="3">
        <v>5</v>
      </c>
      <c r="L78" s="3">
        <v>28500</v>
      </c>
      <c r="M78" s="1" t="s">
        <v>29</v>
      </c>
      <c r="N78" s="1" t="s">
        <v>29</v>
      </c>
      <c r="O78" s="3">
        <v>0</v>
      </c>
      <c r="P78" s="4" t="s">
        <v>4008</v>
      </c>
      <c r="Q78" s="1" t="b">
        <v>0</v>
      </c>
      <c r="R78" s="2">
        <v>5</v>
      </c>
      <c r="S78" s="3">
        <v>28500</v>
      </c>
      <c r="T78" s="2" t="s">
        <v>29</v>
      </c>
      <c r="U78" s="3">
        <v>0</v>
      </c>
      <c r="V78" s="2" t="s">
        <v>29</v>
      </c>
      <c r="W78" s="3">
        <v>0</v>
      </c>
      <c r="X78" s="2" t="s">
        <v>29</v>
      </c>
      <c r="Y78" s="3">
        <v>0</v>
      </c>
      <c r="Z78" s="1" t="s">
        <v>29</v>
      </c>
      <c r="AA78" s="1" t="b">
        <v>0</v>
      </c>
    </row>
    <row r="79" spans="1:27" x14ac:dyDescent="0.25">
      <c r="A79" s="1" t="b">
        <v>0</v>
      </c>
      <c r="B79" s="1" t="s">
        <v>4019</v>
      </c>
      <c r="C79" s="2">
        <v>2</v>
      </c>
      <c r="D79" s="1" t="s">
        <v>752</v>
      </c>
      <c r="E79" s="2">
        <v>9471</v>
      </c>
      <c r="F79" s="1" t="s">
        <v>1422</v>
      </c>
      <c r="G79" s="1" t="s">
        <v>1423</v>
      </c>
      <c r="H79" s="1" t="s">
        <v>1423</v>
      </c>
      <c r="I79" s="2" t="s">
        <v>29</v>
      </c>
      <c r="J79" s="3">
        <v>3000</v>
      </c>
      <c r="K79" s="3">
        <v>3</v>
      </c>
      <c r="L79" s="3">
        <v>9000</v>
      </c>
      <c r="M79" s="1" t="s">
        <v>29</v>
      </c>
      <c r="N79" s="1" t="s">
        <v>29</v>
      </c>
      <c r="O79" s="3">
        <v>0</v>
      </c>
      <c r="P79" s="4" t="s">
        <v>4008</v>
      </c>
      <c r="Q79" s="1" t="b">
        <v>0</v>
      </c>
      <c r="R79" s="2">
        <v>3</v>
      </c>
      <c r="S79" s="3">
        <v>9000</v>
      </c>
      <c r="T79" s="2" t="s">
        <v>29</v>
      </c>
      <c r="U79" s="3">
        <v>0</v>
      </c>
      <c r="V79" s="2" t="s">
        <v>29</v>
      </c>
      <c r="W79" s="3">
        <v>0</v>
      </c>
      <c r="X79" s="2" t="s">
        <v>29</v>
      </c>
      <c r="Y79" s="3">
        <v>0</v>
      </c>
      <c r="Z79" s="1" t="s">
        <v>29</v>
      </c>
      <c r="AA79" s="1" t="b">
        <v>0</v>
      </c>
    </row>
    <row r="80" spans="1:27" x14ac:dyDescent="0.25">
      <c r="A80" s="1" t="b">
        <v>0</v>
      </c>
      <c r="B80" s="1" t="s">
        <v>4020</v>
      </c>
      <c r="C80" s="2">
        <v>2</v>
      </c>
      <c r="D80" s="1" t="s">
        <v>752</v>
      </c>
      <c r="E80" s="2">
        <v>9472</v>
      </c>
      <c r="F80" s="1" t="s">
        <v>1425</v>
      </c>
      <c r="G80" s="1" t="s">
        <v>4021</v>
      </c>
      <c r="H80" s="1" t="s">
        <v>4021</v>
      </c>
      <c r="I80" s="2" t="s">
        <v>29</v>
      </c>
      <c r="J80" s="3">
        <v>5000</v>
      </c>
      <c r="K80" s="3">
        <v>3</v>
      </c>
      <c r="L80" s="3">
        <v>15000</v>
      </c>
      <c r="M80" s="1" t="s">
        <v>29</v>
      </c>
      <c r="N80" s="1" t="s">
        <v>29</v>
      </c>
      <c r="O80" s="3">
        <v>0</v>
      </c>
      <c r="P80" s="4" t="s">
        <v>4008</v>
      </c>
      <c r="Q80" s="1" t="b">
        <v>0</v>
      </c>
      <c r="R80" s="2">
        <v>3</v>
      </c>
      <c r="S80" s="3">
        <v>15000</v>
      </c>
      <c r="T80" s="2" t="s">
        <v>29</v>
      </c>
      <c r="U80" s="3">
        <v>0</v>
      </c>
      <c r="V80" s="2" t="s">
        <v>29</v>
      </c>
      <c r="W80" s="3">
        <v>0</v>
      </c>
      <c r="X80" s="2" t="s">
        <v>29</v>
      </c>
      <c r="Y80" s="3">
        <v>0</v>
      </c>
      <c r="Z80" s="1" t="s">
        <v>29</v>
      </c>
      <c r="AA80" s="1" t="b">
        <v>0</v>
      </c>
    </row>
    <row r="81" spans="1:27" x14ac:dyDescent="0.25">
      <c r="A81" s="1"/>
      <c r="B81" s="1"/>
      <c r="C81" s="2"/>
      <c r="D81" s="1"/>
      <c r="E81" s="2"/>
      <c r="F81" s="1"/>
      <c r="G81" s="1"/>
      <c r="H81" s="1"/>
      <c r="I81" s="2"/>
      <c r="J81" s="3"/>
      <c r="K81" s="3"/>
      <c r="L81" s="6">
        <f>SUBTOTAL(9,L73:L80)</f>
        <v>137300</v>
      </c>
      <c r="M81" s="1"/>
      <c r="N81" s="1"/>
      <c r="O81" s="3"/>
      <c r="P81" s="4"/>
      <c r="Q81" s="1"/>
      <c r="R81" s="2"/>
      <c r="S81" s="3"/>
      <c r="T81" s="2"/>
      <c r="U81" s="3"/>
      <c r="V81" s="2"/>
      <c r="W81" s="3"/>
      <c r="X81" s="2"/>
      <c r="Y81" s="3"/>
      <c r="Z81" s="1"/>
      <c r="AA81" s="1"/>
    </row>
    <row r="82" spans="1:27" x14ac:dyDescent="0.25">
      <c r="A82" s="5" t="s">
        <v>4022</v>
      </c>
      <c r="B82" s="5"/>
      <c r="C82" s="5"/>
      <c r="D82" s="5"/>
      <c r="E82" s="5"/>
      <c r="F82" s="5"/>
      <c r="G82" s="5"/>
      <c r="H82" s="5"/>
      <c r="I82" s="5"/>
      <c r="J82" s="5"/>
      <c r="K82" s="5"/>
      <c r="L82" s="5"/>
      <c r="M82" s="5"/>
      <c r="N82" s="5"/>
      <c r="O82" s="5"/>
      <c r="P82" s="5"/>
      <c r="Q82" s="5"/>
      <c r="R82" s="5"/>
      <c r="S82" s="5"/>
      <c r="T82" s="5"/>
      <c r="U82" s="5"/>
      <c r="V82" s="5"/>
      <c r="W82" s="5"/>
      <c r="X82" s="5"/>
      <c r="Y82" s="5"/>
      <c r="Z82" s="5"/>
      <c r="AA82" s="5"/>
    </row>
    <row r="83" spans="1:27" x14ac:dyDescent="0.25">
      <c r="A83" s="1" t="b">
        <v>0</v>
      </c>
      <c r="B83" s="1" t="s">
        <v>4023</v>
      </c>
      <c r="C83" s="2">
        <v>2</v>
      </c>
      <c r="D83" s="1" t="s">
        <v>752</v>
      </c>
      <c r="E83" s="2">
        <v>9459</v>
      </c>
      <c r="F83" s="1" t="s">
        <v>4024</v>
      </c>
      <c r="G83" s="1" t="s">
        <v>4025</v>
      </c>
      <c r="H83" s="1" t="s">
        <v>4025</v>
      </c>
      <c r="I83" s="2" t="s">
        <v>29</v>
      </c>
      <c r="J83" s="3">
        <v>59800</v>
      </c>
      <c r="K83" s="3">
        <v>1</v>
      </c>
      <c r="L83" s="3">
        <v>59800</v>
      </c>
      <c r="M83" s="1" t="s">
        <v>29</v>
      </c>
      <c r="N83" s="1" t="s">
        <v>29</v>
      </c>
      <c r="O83" s="3">
        <v>0</v>
      </c>
      <c r="P83" s="4" t="s">
        <v>4026</v>
      </c>
      <c r="Q83" s="1" t="b">
        <v>0</v>
      </c>
      <c r="R83" s="2">
        <v>1</v>
      </c>
      <c r="S83" s="3">
        <v>59800</v>
      </c>
      <c r="T83" s="2" t="s">
        <v>29</v>
      </c>
      <c r="U83" s="3">
        <v>0</v>
      </c>
      <c r="V83" s="2" t="s">
        <v>29</v>
      </c>
      <c r="W83" s="3">
        <v>0</v>
      </c>
      <c r="X83" s="2" t="s">
        <v>29</v>
      </c>
      <c r="Y83" s="3">
        <v>0</v>
      </c>
      <c r="Z83" s="1" t="s">
        <v>29</v>
      </c>
      <c r="AA83" s="1" t="b">
        <v>0</v>
      </c>
    </row>
    <row r="84" spans="1:27" x14ac:dyDescent="0.25">
      <c r="A84" s="1" t="b">
        <v>0</v>
      </c>
      <c r="B84" s="1" t="s">
        <v>4027</v>
      </c>
      <c r="C84" s="2">
        <v>2</v>
      </c>
      <c r="D84" s="1" t="s">
        <v>752</v>
      </c>
      <c r="E84" s="2">
        <v>9464</v>
      </c>
      <c r="F84" s="1" t="s">
        <v>4028</v>
      </c>
      <c r="G84" s="1" t="s">
        <v>4029</v>
      </c>
      <c r="H84" s="1" t="s">
        <v>4029</v>
      </c>
      <c r="I84" s="2" t="s">
        <v>29</v>
      </c>
      <c r="J84" s="3">
        <v>94520</v>
      </c>
      <c r="K84" s="3">
        <v>2</v>
      </c>
      <c r="L84" s="3">
        <v>189040</v>
      </c>
      <c r="M84" s="1" t="s">
        <v>29</v>
      </c>
      <c r="N84" s="1" t="s">
        <v>40</v>
      </c>
      <c r="O84" s="3">
        <v>0</v>
      </c>
      <c r="P84" s="4" t="s">
        <v>4026</v>
      </c>
      <c r="Q84" s="1" t="b">
        <v>0</v>
      </c>
      <c r="R84" s="2">
        <v>2</v>
      </c>
      <c r="S84" s="3">
        <v>189040</v>
      </c>
      <c r="T84" s="2" t="s">
        <v>29</v>
      </c>
      <c r="U84" s="3">
        <v>0</v>
      </c>
      <c r="V84" s="2" t="s">
        <v>29</v>
      </c>
      <c r="W84" s="3">
        <v>0</v>
      </c>
      <c r="X84" s="2" t="s">
        <v>29</v>
      </c>
      <c r="Y84" s="3">
        <v>0</v>
      </c>
      <c r="Z84" s="1" t="s">
        <v>29</v>
      </c>
      <c r="AA84" s="1" t="b">
        <v>0</v>
      </c>
    </row>
    <row r="85" spans="1:27" x14ac:dyDescent="0.25">
      <c r="A85" s="1" t="b">
        <v>0</v>
      </c>
      <c r="B85" s="1" t="s">
        <v>4030</v>
      </c>
      <c r="C85" s="2">
        <v>2</v>
      </c>
      <c r="D85" s="1" t="s">
        <v>752</v>
      </c>
      <c r="E85" s="2">
        <v>9465</v>
      </c>
      <c r="F85" s="1" t="s">
        <v>4031</v>
      </c>
      <c r="G85" s="1" t="s">
        <v>4032</v>
      </c>
      <c r="H85" s="1" t="s">
        <v>4032</v>
      </c>
      <c r="I85" s="2" t="s">
        <v>29</v>
      </c>
      <c r="J85" s="3">
        <v>32000</v>
      </c>
      <c r="K85" s="3">
        <v>1</v>
      </c>
      <c r="L85" s="3">
        <v>32000</v>
      </c>
      <c r="M85" s="1" t="s">
        <v>29</v>
      </c>
      <c r="N85" s="1" t="s">
        <v>40</v>
      </c>
      <c r="O85" s="3">
        <v>0</v>
      </c>
      <c r="P85" s="4" t="s">
        <v>4026</v>
      </c>
      <c r="Q85" s="1" t="b">
        <v>0</v>
      </c>
      <c r="R85" s="2">
        <v>1</v>
      </c>
      <c r="S85" s="3">
        <v>32000</v>
      </c>
      <c r="T85" s="2" t="s">
        <v>29</v>
      </c>
      <c r="U85" s="3">
        <v>0</v>
      </c>
      <c r="V85" s="2" t="s">
        <v>29</v>
      </c>
      <c r="W85" s="3">
        <v>0</v>
      </c>
      <c r="X85" s="2" t="s">
        <v>29</v>
      </c>
      <c r="Y85" s="3">
        <v>0</v>
      </c>
      <c r="Z85" s="1" t="s">
        <v>29</v>
      </c>
      <c r="AA85" s="1" t="b">
        <v>0</v>
      </c>
    </row>
    <row r="86" spans="1:27" x14ac:dyDescent="0.25">
      <c r="A86" s="1" t="b">
        <v>0</v>
      </c>
      <c r="B86" s="1" t="s">
        <v>4033</v>
      </c>
      <c r="C86" s="2">
        <v>2</v>
      </c>
      <c r="D86" s="1" t="s">
        <v>752</v>
      </c>
      <c r="E86" s="2">
        <v>9466</v>
      </c>
      <c r="F86" s="1" t="s">
        <v>4034</v>
      </c>
      <c r="G86" s="1" t="s">
        <v>4035</v>
      </c>
      <c r="H86" s="1" t="s">
        <v>4035</v>
      </c>
      <c r="I86" s="2" t="s">
        <v>29</v>
      </c>
      <c r="J86" s="3">
        <v>7740</v>
      </c>
      <c r="K86" s="3">
        <v>1</v>
      </c>
      <c r="L86" s="3">
        <v>7740</v>
      </c>
      <c r="M86" s="1" t="s">
        <v>29</v>
      </c>
      <c r="N86" s="1" t="s">
        <v>40</v>
      </c>
      <c r="O86" s="3">
        <v>0</v>
      </c>
      <c r="P86" s="4" t="s">
        <v>4026</v>
      </c>
      <c r="Q86" s="1" t="b">
        <v>0</v>
      </c>
      <c r="R86" s="2">
        <v>1</v>
      </c>
      <c r="S86" s="3">
        <v>7740</v>
      </c>
      <c r="T86" s="2" t="s">
        <v>29</v>
      </c>
      <c r="U86" s="3">
        <v>0</v>
      </c>
      <c r="V86" s="2" t="s">
        <v>29</v>
      </c>
      <c r="W86" s="3">
        <v>0</v>
      </c>
      <c r="X86" s="2" t="s">
        <v>29</v>
      </c>
      <c r="Y86" s="3">
        <v>0</v>
      </c>
      <c r="Z86" s="1" t="s">
        <v>29</v>
      </c>
      <c r="AA86" s="1" t="b">
        <v>0</v>
      </c>
    </row>
    <row r="87" spans="1:27" x14ac:dyDescent="0.25">
      <c r="A87" s="1" t="b">
        <v>0</v>
      </c>
      <c r="B87" s="1" t="s">
        <v>4036</v>
      </c>
      <c r="C87" s="2">
        <v>2</v>
      </c>
      <c r="D87" s="1" t="s">
        <v>752</v>
      </c>
      <c r="E87" s="2">
        <v>9473</v>
      </c>
      <c r="F87" s="1" t="s">
        <v>1769</v>
      </c>
      <c r="G87" s="1" t="s">
        <v>4037</v>
      </c>
      <c r="H87" s="1" t="s">
        <v>4037</v>
      </c>
      <c r="I87" s="2" t="s">
        <v>29</v>
      </c>
      <c r="J87" s="3">
        <v>110000</v>
      </c>
      <c r="K87" s="3">
        <v>1</v>
      </c>
      <c r="L87" s="3">
        <v>110000</v>
      </c>
      <c r="M87" s="1" t="s">
        <v>29</v>
      </c>
      <c r="N87" s="1" t="s">
        <v>29</v>
      </c>
      <c r="O87" s="3">
        <v>0</v>
      </c>
      <c r="P87" s="4" t="s">
        <v>4026</v>
      </c>
      <c r="Q87" s="1" t="b">
        <v>0</v>
      </c>
      <c r="R87" s="2">
        <v>1</v>
      </c>
      <c r="S87" s="3">
        <v>110000</v>
      </c>
      <c r="T87" s="2" t="s">
        <v>29</v>
      </c>
      <c r="U87" s="3">
        <v>0</v>
      </c>
      <c r="V87" s="2" t="s">
        <v>29</v>
      </c>
      <c r="W87" s="3">
        <v>0</v>
      </c>
      <c r="X87" s="2" t="s">
        <v>29</v>
      </c>
      <c r="Y87" s="3">
        <v>0</v>
      </c>
      <c r="Z87" s="1" t="s">
        <v>29</v>
      </c>
      <c r="AA87" s="1" t="b">
        <v>0</v>
      </c>
    </row>
    <row r="88" spans="1:27" x14ac:dyDescent="0.25">
      <c r="A88" s="1" t="b">
        <v>0</v>
      </c>
      <c r="B88" s="1" t="s">
        <v>4038</v>
      </c>
      <c r="C88" s="2">
        <v>2</v>
      </c>
      <c r="D88" s="1" t="s">
        <v>752</v>
      </c>
      <c r="E88" s="2">
        <v>9474</v>
      </c>
      <c r="F88" s="1" t="s">
        <v>4024</v>
      </c>
      <c r="G88" s="1" t="s">
        <v>4039</v>
      </c>
      <c r="H88" s="1" t="s">
        <v>4039</v>
      </c>
      <c r="I88" s="2" t="s">
        <v>29</v>
      </c>
      <c r="J88" s="3">
        <v>65000</v>
      </c>
      <c r="K88" s="3">
        <v>1</v>
      </c>
      <c r="L88" s="3">
        <v>65000</v>
      </c>
      <c r="M88" s="1" t="s">
        <v>29</v>
      </c>
      <c r="N88" s="1" t="s">
        <v>29</v>
      </c>
      <c r="O88" s="3">
        <v>0</v>
      </c>
      <c r="P88" s="4" t="s">
        <v>4026</v>
      </c>
      <c r="Q88" s="1" t="b">
        <v>0</v>
      </c>
      <c r="R88" s="2">
        <v>1</v>
      </c>
      <c r="S88" s="3">
        <v>65000</v>
      </c>
      <c r="T88" s="2" t="s">
        <v>29</v>
      </c>
      <c r="U88" s="3">
        <v>0</v>
      </c>
      <c r="V88" s="2" t="s">
        <v>29</v>
      </c>
      <c r="W88" s="3">
        <v>0</v>
      </c>
      <c r="X88" s="2" t="s">
        <v>29</v>
      </c>
      <c r="Y88" s="3">
        <v>0</v>
      </c>
      <c r="Z88" s="1" t="s">
        <v>29</v>
      </c>
      <c r="AA88" s="1" t="b">
        <v>0</v>
      </c>
    </row>
    <row r="89" spans="1:27" x14ac:dyDescent="0.25">
      <c r="A89" s="1" t="b">
        <v>0</v>
      </c>
      <c r="B89" s="1" t="s">
        <v>4040</v>
      </c>
      <c r="C89" s="2">
        <v>2</v>
      </c>
      <c r="D89" s="1" t="s">
        <v>752</v>
      </c>
      <c r="E89" s="2">
        <v>9478</v>
      </c>
      <c r="F89" s="1" t="s">
        <v>4041</v>
      </c>
      <c r="G89" s="1" t="s">
        <v>4042</v>
      </c>
      <c r="H89" s="1" t="s">
        <v>4042</v>
      </c>
      <c r="I89" s="2" t="s">
        <v>29</v>
      </c>
      <c r="J89" s="3">
        <v>140000</v>
      </c>
      <c r="K89" s="3">
        <v>1</v>
      </c>
      <c r="L89" s="3">
        <v>140000</v>
      </c>
      <c r="M89" s="1" t="s">
        <v>29</v>
      </c>
      <c r="N89" s="1" t="s">
        <v>40</v>
      </c>
      <c r="O89" s="3">
        <v>0</v>
      </c>
      <c r="P89" s="4" t="s">
        <v>4026</v>
      </c>
      <c r="Q89" s="1" t="b">
        <v>0</v>
      </c>
      <c r="R89" s="2">
        <v>1</v>
      </c>
      <c r="S89" s="3">
        <v>140000</v>
      </c>
      <c r="T89" s="2" t="s">
        <v>29</v>
      </c>
      <c r="U89" s="3">
        <v>0</v>
      </c>
      <c r="V89" s="2" t="s">
        <v>29</v>
      </c>
      <c r="W89" s="3">
        <v>0</v>
      </c>
      <c r="X89" s="2" t="s">
        <v>29</v>
      </c>
      <c r="Y89" s="3">
        <v>0</v>
      </c>
      <c r="Z89" s="1" t="s">
        <v>29</v>
      </c>
      <c r="AA89" s="1" t="b">
        <v>0</v>
      </c>
    </row>
    <row r="90" spans="1:27" x14ac:dyDescent="0.25">
      <c r="A90" s="1" t="b">
        <v>0</v>
      </c>
      <c r="B90" s="1" t="s">
        <v>4043</v>
      </c>
      <c r="C90" s="2">
        <v>2</v>
      </c>
      <c r="D90" s="1" t="s">
        <v>752</v>
      </c>
      <c r="E90" s="2">
        <v>9479</v>
      </c>
      <c r="F90" s="1" t="s">
        <v>4044</v>
      </c>
      <c r="G90" s="1" t="s">
        <v>4045</v>
      </c>
      <c r="H90" s="1" t="s">
        <v>4045</v>
      </c>
      <c r="I90" s="2" t="s">
        <v>29</v>
      </c>
      <c r="J90" s="3">
        <v>25000</v>
      </c>
      <c r="K90" s="3">
        <v>1</v>
      </c>
      <c r="L90" s="3">
        <v>25000</v>
      </c>
      <c r="M90" s="1" t="s">
        <v>29</v>
      </c>
      <c r="N90" s="1" t="s">
        <v>29</v>
      </c>
      <c r="O90" s="3">
        <v>0</v>
      </c>
      <c r="P90" s="4" t="s">
        <v>4026</v>
      </c>
      <c r="Q90" s="1" t="b">
        <v>0</v>
      </c>
      <c r="R90" s="2">
        <v>1</v>
      </c>
      <c r="S90" s="3">
        <v>25000</v>
      </c>
      <c r="T90" s="2" t="s">
        <v>29</v>
      </c>
      <c r="U90" s="3">
        <v>0</v>
      </c>
      <c r="V90" s="2" t="s">
        <v>29</v>
      </c>
      <c r="W90" s="3">
        <v>0</v>
      </c>
      <c r="X90" s="2" t="s">
        <v>29</v>
      </c>
      <c r="Y90" s="3">
        <v>0</v>
      </c>
      <c r="Z90" s="1" t="s">
        <v>29</v>
      </c>
      <c r="AA90" s="1" t="b">
        <v>0</v>
      </c>
    </row>
    <row r="91" spans="1:27" x14ac:dyDescent="0.25">
      <c r="A91" s="1" t="b">
        <v>0</v>
      </c>
      <c r="B91" s="1" t="s">
        <v>4046</v>
      </c>
      <c r="C91" s="2">
        <v>2</v>
      </c>
      <c r="D91" s="1" t="s">
        <v>752</v>
      </c>
      <c r="E91" s="2">
        <v>9482</v>
      </c>
      <c r="F91" s="1" t="s">
        <v>4047</v>
      </c>
      <c r="G91" s="1" t="s">
        <v>4048</v>
      </c>
      <c r="H91" s="1" t="s">
        <v>4048</v>
      </c>
      <c r="I91" s="2" t="s">
        <v>29</v>
      </c>
      <c r="J91" s="3">
        <v>4900</v>
      </c>
      <c r="K91" s="3">
        <v>2</v>
      </c>
      <c r="L91" s="3">
        <v>9800</v>
      </c>
      <c r="M91" s="1" t="s">
        <v>29</v>
      </c>
      <c r="N91" s="1" t="s">
        <v>29</v>
      </c>
      <c r="O91" s="3">
        <v>0</v>
      </c>
      <c r="P91" s="4" t="s">
        <v>4026</v>
      </c>
      <c r="Q91" s="1" t="b">
        <v>0</v>
      </c>
      <c r="R91" s="2">
        <v>2</v>
      </c>
      <c r="S91" s="3">
        <v>9800</v>
      </c>
      <c r="T91" s="2" t="s">
        <v>29</v>
      </c>
      <c r="U91" s="3">
        <v>0</v>
      </c>
      <c r="V91" s="2" t="s">
        <v>29</v>
      </c>
      <c r="W91" s="3">
        <v>0</v>
      </c>
      <c r="X91" s="2" t="s">
        <v>29</v>
      </c>
      <c r="Y91" s="3">
        <v>0</v>
      </c>
      <c r="Z91" s="1" t="s">
        <v>29</v>
      </c>
      <c r="AA91" s="1" t="b">
        <v>0</v>
      </c>
    </row>
    <row r="92" spans="1:27" x14ac:dyDescent="0.25">
      <c r="A92" s="1" t="b">
        <v>0</v>
      </c>
      <c r="B92" s="1" t="s">
        <v>4049</v>
      </c>
      <c r="C92" s="2">
        <v>2</v>
      </c>
      <c r="D92" s="1" t="s">
        <v>752</v>
      </c>
      <c r="E92" s="2">
        <v>9483</v>
      </c>
      <c r="F92" s="1" t="s">
        <v>1414</v>
      </c>
      <c r="G92" s="1" t="s">
        <v>4050</v>
      </c>
      <c r="H92" s="1" t="s">
        <v>4050</v>
      </c>
      <c r="I92" s="2" t="s">
        <v>29</v>
      </c>
      <c r="J92" s="3">
        <v>9500</v>
      </c>
      <c r="K92" s="3">
        <v>3</v>
      </c>
      <c r="L92" s="3">
        <v>28500</v>
      </c>
      <c r="M92" s="1" t="s">
        <v>29</v>
      </c>
      <c r="N92" s="1" t="s">
        <v>29</v>
      </c>
      <c r="O92" s="3">
        <v>0</v>
      </c>
      <c r="P92" s="4" t="s">
        <v>4026</v>
      </c>
      <c r="Q92" s="1" t="b">
        <v>0</v>
      </c>
      <c r="R92" s="2">
        <v>3</v>
      </c>
      <c r="S92" s="3">
        <v>28500</v>
      </c>
      <c r="T92" s="2" t="s">
        <v>29</v>
      </c>
      <c r="U92" s="3">
        <v>0</v>
      </c>
      <c r="V92" s="2" t="s">
        <v>29</v>
      </c>
      <c r="W92" s="3">
        <v>0</v>
      </c>
      <c r="X92" s="2" t="s">
        <v>29</v>
      </c>
      <c r="Y92" s="3">
        <v>0</v>
      </c>
      <c r="Z92" s="1" t="s">
        <v>29</v>
      </c>
      <c r="AA92" s="1" t="b">
        <v>0</v>
      </c>
    </row>
    <row r="93" spans="1:27" x14ac:dyDescent="0.25">
      <c r="A93" s="1"/>
      <c r="B93" s="1"/>
      <c r="C93" s="2"/>
      <c r="D93" s="1"/>
      <c r="E93" s="2"/>
      <c r="F93" s="1"/>
      <c r="G93" s="1"/>
      <c r="H93" s="1"/>
      <c r="I93" s="2"/>
      <c r="J93" s="3"/>
      <c r="K93" s="3"/>
      <c r="L93" s="6">
        <f>SUBTOTAL(9,L83:L92)</f>
        <v>666880</v>
      </c>
      <c r="M93" s="1"/>
      <c r="N93" s="1"/>
      <c r="O93" s="3"/>
      <c r="P93" s="4"/>
      <c r="Q93" s="1"/>
      <c r="R93" s="2"/>
      <c r="S93" s="3"/>
      <c r="T93" s="2"/>
      <c r="U93" s="3"/>
      <c r="V93" s="2"/>
      <c r="W93" s="3"/>
      <c r="X93" s="2"/>
      <c r="Y93" s="3"/>
      <c r="Z93" s="1"/>
      <c r="AA93" s="1"/>
    </row>
    <row r="94" spans="1:27" x14ac:dyDescent="0.25">
      <c r="A94" s="5" t="s">
        <v>4051</v>
      </c>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27" x14ac:dyDescent="0.25">
      <c r="A95" s="1" t="b">
        <v>0</v>
      </c>
      <c r="B95" s="1" t="s">
        <v>4052</v>
      </c>
      <c r="C95" s="2">
        <v>2</v>
      </c>
      <c r="D95" s="1" t="s">
        <v>752</v>
      </c>
      <c r="E95" s="2">
        <v>191</v>
      </c>
      <c r="F95" s="1" t="s">
        <v>1750</v>
      </c>
      <c r="G95" s="1" t="s">
        <v>1751</v>
      </c>
      <c r="H95" s="1" t="s">
        <v>1752</v>
      </c>
      <c r="I95" s="2" t="s">
        <v>29</v>
      </c>
      <c r="J95" s="3">
        <v>3125</v>
      </c>
      <c r="K95" s="3">
        <v>3</v>
      </c>
      <c r="L95" s="3">
        <v>9375</v>
      </c>
      <c r="M95" s="1" t="s">
        <v>751</v>
      </c>
      <c r="N95" s="1" t="s">
        <v>40</v>
      </c>
      <c r="O95" s="3">
        <v>0</v>
      </c>
      <c r="P95" s="4" t="s">
        <v>4053</v>
      </c>
      <c r="Q95" s="1" t="b">
        <v>0</v>
      </c>
      <c r="R95" s="2">
        <v>3</v>
      </c>
      <c r="S95" s="3">
        <v>9375</v>
      </c>
      <c r="T95" s="2" t="s">
        <v>29</v>
      </c>
      <c r="U95" s="3">
        <v>0</v>
      </c>
      <c r="V95" s="2" t="s">
        <v>29</v>
      </c>
      <c r="W95" s="3">
        <v>0</v>
      </c>
      <c r="X95" s="2" t="s">
        <v>29</v>
      </c>
      <c r="Y95" s="3">
        <v>0</v>
      </c>
      <c r="Z95" s="1" t="s">
        <v>29</v>
      </c>
      <c r="AA95" s="1" t="b">
        <v>0</v>
      </c>
    </row>
    <row r="96" spans="1:27" x14ac:dyDescent="0.25">
      <c r="A96" s="1" t="b">
        <v>0</v>
      </c>
      <c r="B96" s="1" t="s">
        <v>4054</v>
      </c>
      <c r="C96" s="2">
        <v>2</v>
      </c>
      <c r="D96" s="1" t="s">
        <v>752</v>
      </c>
      <c r="E96" s="2">
        <v>205</v>
      </c>
      <c r="F96" s="1" t="s">
        <v>1416</v>
      </c>
      <c r="G96" s="1" t="s">
        <v>1753</v>
      </c>
      <c r="H96" s="1" t="s">
        <v>1754</v>
      </c>
      <c r="I96" s="2" t="s">
        <v>29</v>
      </c>
      <c r="J96" s="3">
        <v>4600</v>
      </c>
      <c r="K96" s="3">
        <v>3</v>
      </c>
      <c r="L96" s="3">
        <v>13800</v>
      </c>
      <c r="M96" s="1" t="s">
        <v>29</v>
      </c>
      <c r="N96" s="1" t="s">
        <v>40</v>
      </c>
      <c r="O96" s="3">
        <v>0</v>
      </c>
      <c r="P96" s="4" t="s">
        <v>4053</v>
      </c>
      <c r="Q96" s="1" t="b">
        <v>0</v>
      </c>
      <c r="R96" s="2">
        <v>3</v>
      </c>
      <c r="S96" s="3">
        <v>13800</v>
      </c>
      <c r="T96" s="2" t="s">
        <v>29</v>
      </c>
      <c r="U96" s="3">
        <v>0</v>
      </c>
      <c r="V96" s="2" t="s">
        <v>29</v>
      </c>
      <c r="W96" s="3">
        <v>0</v>
      </c>
      <c r="X96" s="2" t="s">
        <v>29</v>
      </c>
      <c r="Y96" s="3">
        <v>0</v>
      </c>
      <c r="Z96" s="1" t="s">
        <v>29</v>
      </c>
      <c r="AA96" s="1" t="b">
        <v>0</v>
      </c>
    </row>
    <row r="97" spans="1:27" x14ac:dyDescent="0.25">
      <c r="A97" s="1" t="b">
        <v>0</v>
      </c>
      <c r="B97" s="1" t="s">
        <v>4055</v>
      </c>
      <c r="C97" s="2">
        <v>2</v>
      </c>
      <c r="D97" s="1" t="s">
        <v>752</v>
      </c>
      <c r="E97" s="2">
        <v>9286</v>
      </c>
      <c r="F97" s="1" t="s">
        <v>1769</v>
      </c>
      <c r="G97" s="1" t="s">
        <v>1770</v>
      </c>
      <c r="H97" s="1" t="s">
        <v>1770</v>
      </c>
      <c r="I97" s="2" t="s">
        <v>29</v>
      </c>
      <c r="J97" s="3">
        <v>6400</v>
      </c>
      <c r="K97" s="3">
        <v>8</v>
      </c>
      <c r="L97" s="3">
        <v>51200</v>
      </c>
      <c r="M97" s="1" t="s">
        <v>751</v>
      </c>
      <c r="N97" s="1" t="s">
        <v>40</v>
      </c>
      <c r="O97" s="3">
        <v>0</v>
      </c>
      <c r="P97" s="4" t="s">
        <v>4053</v>
      </c>
      <c r="Q97" s="1" t="b">
        <v>0</v>
      </c>
      <c r="R97" s="2">
        <v>8</v>
      </c>
      <c r="S97" s="3">
        <v>51200</v>
      </c>
      <c r="T97" s="2" t="s">
        <v>29</v>
      </c>
      <c r="U97" s="3">
        <v>0</v>
      </c>
      <c r="V97" s="2" t="s">
        <v>29</v>
      </c>
      <c r="W97" s="3">
        <v>0</v>
      </c>
      <c r="X97" s="2" t="s">
        <v>29</v>
      </c>
      <c r="Y97" s="3">
        <v>0</v>
      </c>
      <c r="Z97" s="1" t="s">
        <v>29</v>
      </c>
      <c r="AA97" s="1" t="b">
        <v>0</v>
      </c>
    </row>
    <row r="98" spans="1:27" x14ac:dyDescent="0.25">
      <c r="A98" s="1" t="b">
        <v>0</v>
      </c>
      <c r="B98" s="1" t="s">
        <v>4056</v>
      </c>
      <c r="C98" s="2">
        <v>2</v>
      </c>
      <c r="D98" s="1" t="s">
        <v>752</v>
      </c>
      <c r="E98" s="2">
        <v>9452</v>
      </c>
      <c r="F98" s="1" t="s">
        <v>4057</v>
      </c>
      <c r="G98" s="1" t="s">
        <v>4058</v>
      </c>
      <c r="H98" s="1" t="s">
        <v>4059</v>
      </c>
      <c r="I98" s="2" t="s">
        <v>29</v>
      </c>
      <c r="J98" s="3">
        <v>13500</v>
      </c>
      <c r="K98" s="3">
        <v>3</v>
      </c>
      <c r="L98" s="3">
        <v>40500</v>
      </c>
      <c r="M98" s="1" t="s">
        <v>751</v>
      </c>
      <c r="N98" s="1" t="s">
        <v>40</v>
      </c>
      <c r="O98" s="3">
        <v>0</v>
      </c>
      <c r="P98" s="4" t="s">
        <v>4053</v>
      </c>
      <c r="Q98" s="1" t="b">
        <v>0</v>
      </c>
      <c r="R98" s="2">
        <v>3</v>
      </c>
      <c r="S98" s="3">
        <v>40500</v>
      </c>
      <c r="T98" s="2" t="s">
        <v>29</v>
      </c>
      <c r="U98" s="3">
        <v>0</v>
      </c>
      <c r="V98" s="2" t="s">
        <v>29</v>
      </c>
      <c r="W98" s="3">
        <v>0</v>
      </c>
      <c r="X98" s="2" t="s">
        <v>29</v>
      </c>
      <c r="Y98" s="3">
        <v>0</v>
      </c>
      <c r="Z98" s="1" t="s">
        <v>29</v>
      </c>
      <c r="AA98" s="1" t="b">
        <v>0</v>
      </c>
    </row>
    <row r="99" spans="1:27" x14ac:dyDescent="0.25">
      <c r="A99" s="1" t="b">
        <v>0</v>
      </c>
      <c r="B99" s="1" t="s">
        <v>4060</v>
      </c>
      <c r="C99" s="2">
        <v>2</v>
      </c>
      <c r="D99" s="1" t="s">
        <v>752</v>
      </c>
      <c r="E99" s="2">
        <v>9453</v>
      </c>
      <c r="F99" s="1" t="s">
        <v>4061</v>
      </c>
      <c r="G99" s="1" t="s">
        <v>4062</v>
      </c>
      <c r="H99" s="1" t="s">
        <v>4063</v>
      </c>
      <c r="I99" s="2" t="s">
        <v>29</v>
      </c>
      <c r="J99" s="3">
        <v>4500</v>
      </c>
      <c r="K99" s="3">
        <v>5</v>
      </c>
      <c r="L99" s="3">
        <v>22500</v>
      </c>
      <c r="M99" s="1" t="s">
        <v>751</v>
      </c>
      <c r="N99" s="1" t="s">
        <v>29</v>
      </c>
      <c r="O99" s="3">
        <v>0</v>
      </c>
      <c r="P99" s="4" t="s">
        <v>4053</v>
      </c>
      <c r="Q99" s="1" t="b">
        <v>0</v>
      </c>
      <c r="R99" s="2">
        <v>5</v>
      </c>
      <c r="S99" s="3">
        <v>22500</v>
      </c>
      <c r="T99" s="2" t="s">
        <v>29</v>
      </c>
      <c r="U99" s="3">
        <v>0</v>
      </c>
      <c r="V99" s="2" t="s">
        <v>29</v>
      </c>
      <c r="W99" s="3">
        <v>0</v>
      </c>
      <c r="X99" s="2" t="s">
        <v>29</v>
      </c>
      <c r="Y99" s="3">
        <v>0</v>
      </c>
      <c r="Z99" s="1" t="s">
        <v>29</v>
      </c>
      <c r="AA99" s="1" t="b">
        <v>0</v>
      </c>
    </row>
    <row r="100" spans="1:27" x14ac:dyDescent="0.25">
      <c r="A100" s="1" t="b">
        <v>0</v>
      </c>
      <c r="B100" s="1" t="s">
        <v>4064</v>
      </c>
      <c r="C100" s="2">
        <v>2</v>
      </c>
      <c r="D100" s="1" t="s">
        <v>752</v>
      </c>
      <c r="E100" s="2">
        <v>9457</v>
      </c>
      <c r="F100" s="1" t="s">
        <v>4065</v>
      </c>
      <c r="G100" s="1" t="s">
        <v>4066</v>
      </c>
      <c r="H100" s="1" t="s">
        <v>4067</v>
      </c>
      <c r="I100" s="2" t="s">
        <v>29</v>
      </c>
      <c r="J100" s="3">
        <v>5129</v>
      </c>
      <c r="K100" s="3">
        <v>4</v>
      </c>
      <c r="L100" s="3">
        <v>20516</v>
      </c>
      <c r="M100" s="1" t="s">
        <v>751</v>
      </c>
      <c r="N100" s="1" t="s">
        <v>29</v>
      </c>
      <c r="O100" s="3">
        <v>0</v>
      </c>
      <c r="P100" s="4" t="s">
        <v>4053</v>
      </c>
      <c r="Q100" s="1" t="b">
        <v>0</v>
      </c>
      <c r="R100" s="2">
        <v>4</v>
      </c>
      <c r="S100" s="3">
        <v>20516</v>
      </c>
      <c r="T100" s="2" t="s">
        <v>29</v>
      </c>
      <c r="U100" s="3">
        <v>0</v>
      </c>
      <c r="V100" s="2" t="s">
        <v>29</v>
      </c>
      <c r="W100" s="3">
        <v>0</v>
      </c>
      <c r="X100" s="2" t="s">
        <v>29</v>
      </c>
      <c r="Y100" s="3">
        <v>0</v>
      </c>
      <c r="Z100" s="1" t="s">
        <v>29</v>
      </c>
      <c r="AA100" s="1" t="b">
        <v>0</v>
      </c>
    </row>
    <row r="101" spans="1:27" x14ac:dyDescent="0.25">
      <c r="A101" s="1" t="b">
        <v>0</v>
      </c>
      <c r="B101" s="1" t="s">
        <v>4068</v>
      </c>
      <c r="C101" s="2">
        <v>2</v>
      </c>
      <c r="D101" s="1" t="s">
        <v>752</v>
      </c>
      <c r="E101" s="2">
        <v>9458</v>
      </c>
      <c r="F101" s="1" t="s">
        <v>4069</v>
      </c>
      <c r="G101" s="1" t="s">
        <v>4070</v>
      </c>
      <c r="H101" s="1" t="s">
        <v>4070</v>
      </c>
      <c r="I101" s="2" t="s">
        <v>29</v>
      </c>
      <c r="J101" s="3">
        <v>4500</v>
      </c>
      <c r="K101" s="3">
        <v>2</v>
      </c>
      <c r="L101" s="3">
        <v>9000</v>
      </c>
      <c r="M101" s="1" t="s">
        <v>29</v>
      </c>
      <c r="N101" s="1" t="s">
        <v>29</v>
      </c>
      <c r="O101" s="3">
        <v>0</v>
      </c>
      <c r="P101" s="4" t="s">
        <v>4053</v>
      </c>
      <c r="Q101" s="1" t="b">
        <v>0</v>
      </c>
      <c r="R101" s="2">
        <v>2</v>
      </c>
      <c r="S101" s="3">
        <v>9000</v>
      </c>
      <c r="T101" s="2" t="s">
        <v>29</v>
      </c>
      <c r="U101" s="3">
        <v>0</v>
      </c>
      <c r="V101" s="2" t="s">
        <v>29</v>
      </c>
      <c r="W101" s="3">
        <v>0</v>
      </c>
      <c r="X101" s="2" t="s">
        <v>29</v>
      </c>
      <c r="Y101" s="3">
        <v>0</v>
      </c>
      <c r="Z101" s="1" t="s">
        <v>29</v>
      </c>
      <c r="AA101" s="1" t="b">
        <v>0</v>
      </c>
    </row>
    <row r="102" spans="1:27" x14ac:dyDescent="0.25">
      <c r="A102" s="1" t="b">
        <v>0</v>
      </c>
      <c r="B102" s="1" t="s">
        <v>4071</v>
      </c>
      <c r="C102" s="2">
        <v>2</v>
      </c>
      <c r="D102" s="1" t="s">
        <v>752</v>
      </c>
      <c r="E102" s="2">
        <v>9460</v>
      </c>
      <c r="F102" s="1" t="s">
        <v>4072</v>
      </c>
      <c r="G102" s="1" t="s">
        <v>4073</v>
      </c>
      <c r="H102" s="1" t="s">
        <v>4073</v>
      </c>
      <c r="I102" s="2" t="s">
        <v>29</v>
      </c>
      <c r="J102" s="3">
        <v>13600</v>
      </c>
      <c r="K102" s="3">
        <v>1</v>
      </c>
      <c r="L102" s="3">
        <v>13600</v>
      </c>
      <c r="M102" s="1" t="s">
        <v>29</v>
      </c>
      <c r="N102" s="1" t="s">
        <v>29</v>
      </c>
      <c r="O102" s="3">
        <v>0</v>
      </c>
      <c r="P102" s="4" t="s">
        <v>4053</v>
      </c>
      <c r="Q102" s="1" t="b">
        <v>0</v>
      </c>
      <c r="R102" s="2">
        <v>1</v>
      </c>
      <c r="S102" s="3">
        <v>13600</v>
      </c>
      <c r="T102" s="2" t="s">
        <v>29</v>
      </c>
      <c r="U102" s="3">
        <v>0</v>
      </c>
      <c r="V102" s="2" t="s">
        <v>29</v>
      </c>
      <c r="W102" s="3">
        <v>0</v>
      </c>
      <c r="X102" s="2" t="s">
        <v>29</v>
      </c>
      <c r="Y102" s="3">
        <v>0</v>
      </c>
      <c r="Z102" s="1" t="s">
        <v>29</v>
      </c>
      <c r="AA102" s="1" t="b">
        <v>0</v>
      </c>
    </row>
    <row r="103" spans="1:27" x14ac:dyDescent="0.25">
      <c r="A103" s="1" t="b">
        <v>0</v>
      </c>
      <c r="B103" s="1" t="s">
        <v>4074</v>
      </c>
      <c r="C103" s="2">
        <v>2</v>
      </c>
      <c r="D103" s="1" t="s">
        <v>752</v>
      </c>
      <c r="E103" s="2">
        <v>9461</v>
      </c>
      <c r="F103" s="1" t="s">
        <v>4075</v>
      </c>
      <c r="G103" s="1" t="s">
        <v>4076</v>
      </c>
      <c r="H103" s="1" t="s">
        <v>4076</v>
      </c>
      <c r="I103" s="2" t="s">
        <v>29</v>
      </c>
      <c r="J103" s="3">
        <v>75000</v>
      </c>
      <c r="K103" s="3">
        <v>1</v>
      </c>
      <c r="L103" s="3">
        <v>75000</v>
      </c>
      <c r="M103" s="1" t="s">
        <v>29</v>
      </c>
      <c r="N103" s="1" t="s">
        <v>29</v>
      </c>
      <c r="O103" s="3">
        <v>0</v>
      </c>
      <c r="P103" s="4" t="s">
        <v>4053</v>
      </c>
      <c r="Q103" s="1" t="b">
        <v>0</v>
      </c>
      <c r="R103" s="2">
        <v>1</v>
      </c>
      <c r="S103" s="3">
        <v>75000</v>
      </c>
      <c r="T103" s="2" t="s">
        <v>29</v>
      </c>
      <c r="U103" s="3">
        <v>0</v>
      </c>
      <c r="V103" s="2" t="s">
        <v>29</v>
      </c>
      <c r="W103" s="3">
        <v>0</v>
      </c>
      <c r="X103" s="2" t="s">
        <v>29</v>
      </c>
      <c r="Y103" s="3">
        <v>0</v>
      </c>
      <c r="Z103" s="1" t="s">
        <v>29</v>
      </c>
      <c r="AA103" s="1" t="b">
        <v>0</v>
      </c>
    </row>
    <row r="104" spans="1:27" x14ac:dyDescent="0.25">
      <c r="A104" s="1" t="b">
        <v>0</v>
      </c>
      <c r="B104" s="1" t="s">
        <v>4077</v>
      </c>
      <c r="C104" s="2">
        <v>2</v>
      </c>
      <c r="D104" s="1" t="s">
        <v>752</v>
      </c>
      <c r="E104" s="2">
        <v>9462</v>
      </c>
      <c r="F104" s="1" t="s">
        <v>1418</v>
      </c>
      <c r="G104" s="1" t="s">
        <v>1419</v>
      </c>
      <c r="H104" s="1" t="s">
        <v>1419</v>
      </c>
      <c r="I104" s="2" t="s">
        <v>29</v>
      </c>
      <c r="J104" s="3">
        <v>2335</v>
      </c>
      <c r="K104" s="3">
        <v>8</v>
      </c>
      <c r="L104" s="3">
        <v>18680</v>
      </c>
      <c r="M104" s="1" t="s">
        <v>29</v>
      </c>
      <c r="N104" s="1" t="s">
        <v>29</v>
      </c>
      <c r="O104" s="3">
        <v>0</v>
      </c>
      <c r="P104" s="4" t="s">
        <v>4053</v>
      </c>
      <c r="Q104" s="1" t="b">
        <v>0</v>
      </c>
      <c r="R104" s="2">
        <v>8</v>
      </c>
      <c r="S104" s="3">
        <v>18680</v>
      </c>
      <c r="T104" s="2" t="s">
        <v>29</v>
      </c>
      <c r="U104" s="3">
        <v>0</v>
      </c>
      <c r="V104" s="2" t="s">
        <v>29</v>
      </c>
      <c r="W104" s="3">
        <v>0</v>
      </c>
      <c r="X104" s="2" t="s">
        <v>29</v>
      </c>
      <c r="Y104" s="3">
        <v>0</v>
      </c>
      <c r="Z104" s="1" t="s">
        <v>29</v>
      </c>
      <c r="AA104" s="1" t="b">
        <v>0</v>
      </c>
    </row>
    <row r="105" spans="1:27" x14ac:dyDescent="0.25">
      <c r="A105" s="1" t="b">
        <v>0</v>
      </c>
      <c r="B105" s="1" t="s">
        <v>4078</v>
      </c>
      <c r="C105" s="2">
        <v>2</v>
      </c>
      <c r="D105" s="1" t="s">
        <v>752</v>
      </c>
      <c r="E105" s="2">
        <v>9463</v>
      </c>
      <c r="F105" s="1" t="s">
        <v>1424</v>
      </c>
      <c r="G105" s="1" t="s">
        <v>4079</v>
      </c>
      <c r="H105" s="1" t="s">
        <v>4079</v>
      </c>
      <c r="I105" s="2" t="s">
        <v>29</v>
      </c>
      <c r="J105" s="3">
        <v>31653</v>
      </c>
      <c r="K105" s="3">
        <v>1</v>
      </c>
      <c r="L105" s="3">
        <v>31653</v>
      </c>
      <c r="M105" s="1" t="s">
        <v>29</v>
      </c>
      <c r="N105" s="1" t="s">
        <v>29</v>
      </c>
      <c r="O105" s="3">
        <v>0</v>
      </c>
      <c r="P105" s="4" t="s">
        <v>4053</v>
      </c>
      <c r="Q105" s="1" t="b">
        <v>0</v>
      </c>
      <c r="R105" s="2">
        <v>1</v>
      </c>
      <c r="S105" s="3">
        <v>31653</v>
      </c>
      <c r="T105" s="2" t="s">
        <v>29</v>
      </c>
      <c r="U105" s="3">
        <v>0</v>
      </c>
      <c r="V105" s="2" t="s">
        <v>29</v>
      </c>
      <c r="W105" s="3">
        <v>0</v>
      </c>
      <c r="X105" s="2" t="s">
        <v>29</v>
      </c>
      <c r="Y105" s="3">
        <v>0</v>
      </c>
      <c r="Z105" s="1" t="s">
        <v>29</v>
      </c>
      <c r="AA105" s="1" t="b">
        <v>0</v>
      </c>
    </row>
    <row r="106" spans="1:27" x14ac:dyDescent="0.25">
      <c r="A106" s="1"/>
      <c r="B106" s="1"/>
      <c r="C106" s="2"/>
      <c r="D106" s="1"/>
      <c r="E106" s="2"/>
      <c r="F106" s="1"/>
      <c r="G106" s="1"/>
      <c r="H106" s="1"/>
      <c r="I106" s="2"/>
      <c r="J106" s="3"/>
      <c r="K106" s="3"/>
      <c r="L106" s="6">
        <f>SUBTOTAL(9,L95:L105)</f>
        <v>305824</v>
      </c>
      <c r="M106" s="1"/>
      <c r="N106" s="1"/>
      <c r="O106" s="3"/>
      <c r="P106" s="4"/>
      <c r="Q106" s="1"/>
      <c r="R106" s="2"/>
      <c r="S106" s="3"/>
      <c r="T106" s="2"/>
      <c r="U106" s="3"/>
      <c r="V106" s="2"/>
      <c r="W106" s="3"/>
      <c r="X106" s="2"/>
      <c r="Y106" s="3"/>
      <c r="Z106" s="1"/>
      <c r="AA106" s="1"/>
    </row>
    <row r="107" spans="1:27" x14ac:dyDescent="0.25">
      <c r="A107" s="5" t="s">
        <v>4080</v>
      </c>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1" t="b">
        <v>0</v>
      </c>
      <c r="B108" s="1" t="s">
        <v>4081</v>
      </c>
      <c r="C108" s="2">
        <v>1</v>
      </c>
      <c r="D108" s="1" t="s">
        <v>65</v>
      </c>
      <c r="E108" s="2">
        <v>9515</v>
      </c>
      <c r="F108" s="1" t="s">
        <v>4082</v>
      </c>
      <c r="G108" s="1" t="s">
        <v>4083</v>
      </c>
      <c r="H108" s="1" t="s">
        <v>4083</v>
      </c>
      <c r="I108" s="2" t="s">
        <v>29</v>
      </c>
      <c r="J108" s="3">
        <v>28000</v>
      </c>
      <c r="K108" s="3">
        <v>2</v>
      </c>
      <c r="L108" s="3">
        <v>56000</v>
      </c>
      <c r="M108" s="1" t="s">
        <v>751</v>
      </c>
      <c r="N108" s="1" t="s">
        <v>40</v>
      </c>
      <c r="O108" s="3">
        <v>0</v>
      </c>
      <c r="P108" s="4" t="s">
        <v>4084</v>
      </c>
      <c r="Q108" s="1" t="b">
        <v>0</v>
      </c>
      <c r="R108" s="2">
        <v>2</v>
      </c>
      <c r="S108" s="3">
        <v>56000</v>
      </c>
      <c r="T108" s="2" t="s">
        <v>29</v>
      </c>
      <c r="U108" s="3">
        <v>0</v>
      </c>
      <c r="V108" s="2" t="s">
        <v>29</v>
      </c>
      <c r="W108" s="3">
        <v>0</v>
      </c>
      <c r="X108" s="2" t="s">
        <v>29</v>
      </c>
      <c r="Y108" s="3">
        <v>0</v>
      </c>
      <c r="Z108" s="1" t="s">
        <v>29</v>
      </c>
      <c r="AA108" s="1" t="b">
        <v>0</v>
      </c>
    </row>
    <row r="109" spans="1:27" x14ac:dyDescent="0.25">
      <c r="A109" s="1" t="b">
        <v>0</v>
      </c>
      <c r="B109" s="1" t="s">
        <v>4085</v>
      </c>
      <c r="C109" s="2">
        <v>1</v>
      </c>
      <c r="D109" s="1" t="s">
        <v>65</v>
      </c>
      <c r="E109" s="2">
        <v>9516</v>
      </c>
      <c r="F109" s="1" t="s">
        <v>1415</v>
      </c>
      <c r="G109" s="1" t="s">
        <v>4086</v>
      </c>
      <c r="H109" s="1" t="s">
        <v>4086</v>
      </c>
      <c r="I109" s="2" t="s">
        <v>29</v>
      </c>
      <c r="J109" s="3">
        <v>9000</v>
      </c>
      <c r="K109" s="3">
        <v>1</v>
      </c>
      <c r="L109" s="3">
        <v>9000</v>
      </c>
      <c r="M109" s="1" t="s">
        <v>751</v>
      </c>
      <c r="N109" s="1" t="s">
        <v>40</v>
      </c>
      <c r="O109" s="3">
        <v>0</v>
      </c>
      <c r="P109" s="4" t="s">
        <v>4084</v>
      </c>
      <c r="Q109" s="1" t="b">
        <v>0</v>
      </c>
      <c r="R109" s="2">
        <v>1</v>
      </c>
      <c r="S109" s="3">
        <v>9000</v>
      </c>
      <c r="T109" s="2" t="s">
        <v>29</v>
      </c>
      <c r="U109" s="3">
        <v>0</v>
      </c>
      <c r="V109" s="2" t="s">
        <v>29</v>
      </c>
      <c r="W109" s="3">
        <v>0</v>
      </c>
      <c r="X109" s="2" t="s">
        <v>29</v>
      </c>
      <c r="Y109" s="3">
        <v>0</v>
      </c>
      <c r="Z109" s="1" t="s">
        <v>29</v>
      </c>
      <c r="AA109" s="1" t="b">
        <v>0</v>
      </c>
    </row>
    <row r="110" spans="1:27" x14ac:dyDescent="0.25">
      <c r="A110" s="1" t="b">
        <v>0</v>
      </c>
      <c r="B110" s="1" t="s">
        <v>4087</v>
      </c>
      <c r="C110" s="2">
        <v>1</v>
      </c>
      <c r="D110" s="1" t="s">
        <v>65</v>
      </c>
      <c r="E110" s="2">
        <v>9517</v>
      </c>
      <c r="F110" s="1" t="s">
        <v>4088</v>
      </c>
      <c r="G110" s="1" t="s">
        <v>4089</v>
      </c>
      <c r="H110" s="1" t="s">
        <v>4089</v>
      </c>
      <c r="I110" s="2" t="s">
        <v>29</v>
      </c>
      <c r="J110" s="3">
        <v>13000</v>
      </c>
      <c r="K110" s="3">
        <v>2</v>
      </c>
      <c r="L110" s="3">
        <v>26000</v>
      </c>
      <c r="M110" s="1" t="s">
        <v>751</v>
      </c>
      <c r="N110" s="1" t="s">
        <v>40</v>
      </c>
      <c r="O110" s="3">
        <v>0</v>
      </c>
      <c r="P110" s="4" t="s">
        <v>4084</v>
      </c>
      <c r="Q110" s="1" t="b">
        <v>0</v>
      </c>
      <c r="R110" s="2">
        <v>2</v>
      </c>
      <c r="S110" s="3">
        <v>26000</v>
      </c>
      <c r="T110" s="2" t="s">
        <v>29</v>
      </c>
      <c r="U110" s="3">
        <v>0</v>
      </c>
      <c r="V110" s="2" t="s">
        <v>29</v>
      </c>
      <c r="W110" s="3">
        <v>0</v>
      </c>
      <c r="X110" s="2" t="s">
        <v>29</v>
      </c>
      <c r="Y110" s="3">
        <v>0</v>
      </c>
      <c r="Z110" s="1" t="s">
        <v>29</v>
      </c>
      <c r="AA110" s="1" t="b">
        <v>0</v>
      </c>
    </row>
    <row r="111" spans="1:27" x14ac:dyDescent="0.25">
      <c r="A111" s="1" t="b">
        <v>0</v>
      </c>
      <c r="B111" s="1" t="s">
        <v>4090</v>
      </c>
      <c r="C111" s="2">
        <v>1</v>
      </c>
      <c r="D111" s="1" t="s">
        <v>65</v>
      </c>
      <c r="E111" s="2">
        <v>9523</v>
      </c>
      <c r="F111" s="1" t="s">
        <v>4091</v>
      </c>
      <c r="G111" s="1" t="s">
        <v>4092</v>
      </c>
      <c r="H111" s="1" t="s">
        <v>4092</v>
      </c>
      <c r="I111" s="2" t="s">
        <v>29</v>
      </c>
      <c r="J111" s="3">
        <v>30000</v>
      </c>
      <c r="K111" s="3">
        <v>1</v>
      </c>
      <c r="L111" s="3">
        <v>30000</v>
      </c>
      <c r="M111" s="1" t="s">
        <v>751</v>
      </c>
      <c r="N111" s="1" t="s">
        <v>40</v>
      </c>
      <c r="O111" s="3">
        <v>0</v>
      </c>
      <c r="P111" s="4" t="s">
        <v>4084</v>
      </c>
      <c r="Q111" s="1" t="b">
        <v>0</v>
      </c>
      <c r="R111" s="2">
        <v>1</v>
      </c>
      <c r="S111" s="3">
        <v>30000</v>
      </c>
      <c r="T111" s="2" t="s">
        <v>29</v>
      </c>
      <c r="U111" s="3">
        <v>0</v>
      </c>
      <c r="V111" s="2" t="s">
        <v>29</v>
      </c>
      <c r="W111" s="3">
        <v>0</v>
      </c>
      <c r="X111" s="2" t="s">
        <v>29</v>
      </c>
      <c r="Y111" s="3">
        <v>0</v>
      </c>
      <c r="Z111" s="1" t="s">
        <v>29</v>
      </c>
      <c r="AA111" s="1" t="b">
        <v>0</v>
      </c>
    </row>
    <row r="112" spans="1:27" x14ac:dyDescent="0.25">
      <c r="A112" s="1"/>
      <c r="B112" s="1"/>
      <c r="C112" s="2"/>
      <c r="D112" s="1"/>
      <c r="E112" s="2"/>
      <c r="F112" s="1"/>
      <c r="G112" s="1"/>
      <c r="H112" s="1"/>
      <c r="I112" s="2"/>
      <c r="J112" s="3"/>
      <c r="K112" s="3"/>
      <c r="L112" s="6">
        <f>SUBTOTAL(9,L108:L111)</f>
        <v>121000</v>
      </c>
      <c r="M112" s="1"/>
      <c r="N112" s="1"/>
      <c r="O112" s="3"/>
      <c r="P112" s="4"/>
      <c r="Q112" s="1"/>
      <c r="R112" s="2"/>
      <c r="S112" s="3"/>
      <c r="T112" s="2"/>
      <c r="U112" s="3"/>
      <c r="V112" s="2"/>
      <c r="W112" s="3"/>
      <c r="X112" s="2"/>
      <c r="Y112" s="3"/>
      <c r="Z112" s="1"/>
      <c r="AA112" s="1"/>
    </row>
    <row r="113" spans="1:27" x14ac:dyDescent="0.25">
      <c r="A113" s="5" t="s">
        <v>4093</v>
      </c>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1:27" x14ac:dyDescent="0.25">
      <c r="A114" s="1" t="b">
        <v>0</v>
      </c>
      <c r="B114" s="1" t="s">
        <v>4094</v>
      </c>
      <c r="C114" s="2">
        <v>2</v>
      </c>
      <c r="D114" s="1" t="s">
        <v>752</v>
      </c>
      <c r="E114" s="2">
        <v>9519</v>
      </c>
      <c r="F114" s="1" t="s">
        <v>4095</v>
      </c>
      <c r="G114" s="1" t="s">
        <v>4096</v>
      </c>
      <c r="H114" s="1" t="s">
        <v>4096</v>
      </c>
      <c r="I114" s="2" t="s">
        <v>29</v>
      </c>
      <c r="J114" s="3">
        <v>49000</v>
      </c>
      <c r="K114" s="3">
        <v>2</v>
      </c>
      <c r="L114" s="3">
        <v>98000</v>
      </c>
      <c r="M114" s="1" t="s">
        <v>751</v>
      </c>
      <c r="N114" s="1" t="s">
        <v>40</v>
      </c>
      <c r="O114" s="3">
        <v>0</v>
      </c>
      <c r="P114" s="4" t="s">
        <v>4097</v>
      </c>
      <c r="Q114" s="1" t="b">
        <v>0</v>
      </c>
      <c r="R114" s="2">
        <v>2</v>
      </c>
      <c r="S114" s="3">
        <v>98000</v>
      </c>
      <c r="T114" s="2" t="s">
        <v>29</v>
      </c>
      <c r="U114" s="3">
        <v>0</v>
      </c>
      <c r="V114" s="2" t="s">
        <v>29</v>
      </c>
      <c r="W114" s="3">
        <v>0</v>
      </c>
      <c r="X114" s="2" t="s">
        <v>29</v>
      </c>
      <c r="Y114" s="3">
        <v>0</v>
      </c>
      <c r="Z114" s="1" t="s">
        <v>29</v>
      </c>
      <c r="AA114" s="1" t="b">
        <v>0</v>
      </c>
    </row>
    <row r="115" spans="1:27" x14ac:dyDescent="0.25">
      <c r="A115" s="1" t="b">
        <v>0</v>
      </c>
      <c r="B115" s="1" t="s">
        <v>4098</v>
      </c>
      <c r="C115" s="2">
        <v>2</v>
      </c>
      <c r="D115" s="1" t="s">
        <v>752</v>
      </c>
      <c r="E115" s="2">
        <v>9520</v>
      </c>
      <c r="F115" s="1" t="s">
        <v>4099</v>
      </c>
      <c r="G115" s="1" t="s">
        <v>4100</v>
      </c>
      <c r="H115" s="1" t="s">
        <v>4100</v>
      </c>
      <c r="I115" s="2" t="s">
        <v>29</v>
      </c>
      <c r="J115" s="3">
        <v>800</v>
      </c>
      <c r="K115" s="3">
        <v>2</v>
      </c>
      <c r="L115" s="3">
        <v>1600</v>
      </c>
      <c r="M115" s="1" t="s">
        <v>751</v>
      </c>
      <c r="N115" s="1" t="s">
        <v>40</v>
      </c>
      <c r="O115" s="3">
        <v>0</v>
      </c>
      <c r="P115" s="4" t="s">
        <v>4097</v>
      </c>
      <c r="Q115" s="1" t="b">
        <v>0</v>
      </c>
      <c r="R115" s="2">
        <v>2</v>
      </c>
      <c r="S115" s="3">
        <v>1600</v>
      </c>
      <c r="T115" s="2" t="s">
        <v>29</v>
      </c>
      <c r="U115" s="3">
        <v>0</v>
      </c>
      <c r="V115" s="2" t="s">
        <v>29</v>
      </c>
      <c r="W115" s="3">
        <v>0</v>
      </c>
      <c r="X115" s="2" t="s">
        <v>29</v>
      </c>
      <c r="Y115" s="3">
        <v>0</v>
      </c>
      <c r="Z115" s="1" t="s">
        <v>29</v>
      </c>
      <c r="AA115" s="1" t="b">
        <v>0</v>
      </c>
    </row>
    <row r="116" spans="1:27" x14ac:dyDescent="0.25">
      <c r="A116" s="1" t="b">
        <v>0</v>
      </c>
      <c r="B116" s="1" t="s">
        <v>4101</v>
      </c>
      <c r="C116" s="2">
        <v>2</v>
      </c>
      <c r="D116" s="1" t="s">
        <v>752</v>
      </c>
      <c r="E116" s="2">
        <v>9521</v>
      </c>
      <c r="F116" s="1" t="s">
        <v>4099</v>
      </c>
      <c r="G116" s="1" t="s">
        <v>4102</v>
      </c>
      <c r="H116" s="1" t="s">
        <v>4102</v>
      </c>
      <c r="I116" s="2" t="s">
        <v>29</v>
      </c>
      <c r="J116" s="3">
        <v>800</v>
      </c>
      <c r="K116" s="3">
        <v>2</v>
      </c>
      <c r="L116" s="3">
        <v>1600</v>
      </c>
      <c r="M116" s="1" t="s">
        <v>751</v>
      </c>
      <c r="N116" s="1" t="s">
        <v>40</v>
      </c>
      <c r="O116" s="3">
        <v>0</v>
      </c>
      <c r="P116" s="4" t="s">
        <v>4097</v>
      </c>
      <c r="Q116" s="1" t="b">
        <v>0</v>
      </c>
      <c r="R116" s="2">
        <v>2</v>
      </c>
      <c r="S116" s="3">
        <v>1600</v>
      </c>
      <c r="T116" s="2" t="s">
        <v>29</v>
      </c>
      <c r="U116" s="3">
        <v>0</v>
      </c>
      <c r="V116" s="2" t="s">
        <v>29</v>
      </c>
      <c r="W116" s="3">
        <v>0</v>
      </c>
      <c r="X116" s="2" t="s">
        <v>29</v>
      </c>
      <c r="Y116" s="3">
        <v>0</v>
      </c>
      <c r="Z116" s="1" t="s">
        <v>29</v>
      </c>
      <c r="AA116" s="1" t="b">
        <v>0</v>
      </c>
    </row>
    <row r="117" spans="1:27" x14ac:dyDescent="0.25">
      <c r="A117" s="1" t="b">
        <v>0</v>
      </c>
      <c r="B117" s="1" t="s">
        <v>4103</v>
      </c>
      <c r="C117" s="2">
        <v>2</v>
      </c>
      <c r="D117" s="1" t="s">
        <v>752</v>
      </c>
      <c r="E117" s="2">
        <v>9522</v>
      </c>
      <c r="F117" s="1" t="s">
        <v>4104</v>
      </c>
      <c r="G117" s="1" t="s">
        <v>4105</v>
      </c>
      <c r="H117" s="1" t="s">
        <v>4105</v>
      </c>
      <c r="I117" s="2" t="s">
        <v>29</v>
      </c>
      <c r="J117" s="3">
        <v>1080</v>
      </c>
      <c r="K117" s="3">
        <v>5</v>
      </c>
      <c r="L117" s="3">
        <v>5400</v>
      </c>
      <c r="M117" s="1" t="s">
        <v>751</v>
      </c>
      <c r="N117" s="1" t="s">
        <v>40</v>
      </c>
      <c r="O117" s="3">
        <v>0</v>
      </c>
      <c r="P117" s="4" t="s">
        <v>4097</v>
      </c>
      <c r="Q117" s="1" t="b">
        <v>0</v>
      </c>
      <c r="R117" s="2">
        <v>5</v>
      </c>
      <c r="S117" s="3">
        <v>5400</v>
      </c>
      <c r="T117" s="2" t="s">
        <v>29</v>
      </c>
      <c r="U117" s="3">
        <v>0</v>
      </c>
      <c r="V117" s="2" t="s">
        <v>29</v>
      </c>
      <c r="W117" s="3">
        <v>0</v>
      </c>
      <c r="X117" s="2" t="s">
        <v>29</v>
      </c>
      <c r="Y117" s="3">
        <v>0</v>
      </c>
      <c r="Z117" s="1" t="s">
        <v>29</v>
      </c>
      <c r="AA117" s="1" t="b">
        <v>0</v>
      </c>
    </row>
    <row r="118" spans="1:27" x14ac:dyDescent="0.25">
      <c r="A118" s="1"/>
      <c r="B118" s="1"/>
      <c r="C118" s="2"/>
      <c r="D118" s="1"/>
      <c r="E118" s="2"/>
      <c r="F118" s="1"/>
      <c r="G118" s="1"/>
      <c r="H118" s="1"/>
      <c r="I118" s="2"/>
      <c r="J118" s="3"/>
      <c r="K118" s="3"/>
      <c r="L118" s="6">
        <f>SUBTOTAL(9,L114:L117)</f>
        <v>106600</v>
      </c>
      <c r="M118" s="1"/>
      <c r="N118" s="1"/>
      <c r="O118" s="3"/>
      <c r="P118" s="4"/>
      <c r="Q118" s="1"/>
      <c r="R118" s="2"/>
      <c r="S118" s="3"/>
      <c r="T118" s="2"/>
      <c r="U118" s="3"/>
      <c r="V118" s="2"/>
      <c r="W118" s="3"/>
      <c r="X118" s="2"/>
      <c r="Y118" s="3"/>
      <c r="Z118" s="1"/>
      <c r="AA118" s="1"/>
    </row>
    <row r="119" spans="1:27" x14ac:dyDescent="0.25">
      <c r="A119" s="1"/>
      <c r="B119" s="1"/>
      <c r="C119" s="2"/>
      <c r="D119" s="1"/>
      <c r="E119" s="2"/>
      <c r="F119" s="1"/>
      <c r="G119" s="1"/>
      <c r="H119" s="1"/>
      <c r="I119" s="2"/>
      <c r="J119" s="3"/>
      <c r="K119" s="3"/>
      <c r="L119" s="6">
        <f>SUBTOTAL(9,L4:L17,L20:L23,L26:L45,L48:L57,L60:L66,L69:L70,L73:L80,L83:L92,L95:L105,L108:L111,L114:L117)</f>
        <v>2105526</v>
      </c>
      <c r="M119" s="1"/>
      <c r="N119" s="1"/>
      <c r="O119" s="3"/>
      <c r="P119" s="4"/>
      <c r="Q119" s="1"/>
      <c r="R119" s="2"/>
      <c r="S119" s="3"/>
      <c r="T119" s="2"/>
      <c r="U119" s="3"/>
      <c r="V119" s="2"/>
      <c r="W119" s="3"/>
      <c r="X119" s="2"/>
      <c r="Y119" s="3"/>
      <c r="Z119" s="1"/>
      <c r="AA119" s="1"/>
    </row>
    <row r="120" spans="1:27" x14ac:dyDescent="0.25">
      <c r="A120" s="5" t="s">
        <v>4106</v>
      </c>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1:27" x14ac:dyDescent="0.25">
      <c r="A121" s="5" t="s">
        <v>4107</v>
      </c>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1:27" x14ac:dyDescent="0.25">
      <c r="A122" s="1" t="b">
        <v>0</v>
      </c>
      <c r="B122" s="1" t="s">
        <v>4108</v>
      </c>
      <c r="C122" s="2">
        <v>1</v>
      </c>
      <c r="D122" s="1" t="s">
        <v>65</v>
      </c>
      <c r="E122" s="2">
        <v>173</v>
      </c>
      <c r="F122" s="1" t="s">
        <v>1669</v>
      </c>
      <c r="G122" s="1" t="s">
        <v>1670</v>
      </c>
      <c r="H122" s="1" t="s">
        <v>1670</v>
      </c>
      <c r="I122" s="2" t="s">
        <v>29</v>
      </c>
      <c r="J122" s="3">
        <v>1100</v>
      </c>
      <c r="K122" s="3">
        <v>2</v>
      </c>
      <c r="L122" s="3">
        <v>2200</v>
      </c>
      <c r="M122" s="1" t="s">
        <v>29</v>
      </c>
      <c r="N122" s="1" t="s">
        <v>40</v>
      </c>
      <c r="O122" s="3">
        <v>0</v>
      </c>
      <c r="P122" s="4" t="s">
        <v>4109</v>
      </c>
      <c r="Q122" s="1" t="b">
        <v>0</v>
      </c>
      <c r="R122" s="2">
        <v>2</v>
      </c>
      <c r="S122" s="3">
        <v>2200</v>
      </c>
      <c r="T122" s="2" t="s">
        <v>29</v>
      </c>
      <c r="U122" s="3">
        <v>0</v>
      </c>
      <c r="V122" s="2" t="s">
        <v>29</v>
      </c>
      <c r="W122" s="3">
        <v>0</v>
      </c>
      <c r="X122" s="2" t="s">
        <v>29</v>
      </c>
      <c r="Y122" s="3">
        <v>0</v>
      </c>
      <c r="Z122" s="1" t="s">
        <v>29</v>
      </c>
      <c r="AA122" s="1" t="b">
        <v>0</v>
      </c>
    </row>
    <row r="123" spans="1:27" x14ac:dyDescent="0.25">
      <c r="A123" s="1" t="b">
        <v>0</v>
      </c>
      <c r="B123" s="1" t="s">
        <v>4110</v>
      </c>
      <c r="C123" s="2">
        <v>1</v>
      </c>
      <c r="D123" s="1" t="s">
        <v>65</v>
      </c>
      <c r="E123" s="2">
        <v>174</v>
      </c>
      <c r="F123" s="1" t="s">
        <v>1671</v>
      </c>
      <c r="G123" s="1" t="s">
        <v>1672</v>
      </c>
      <c r="H123" s="1" t="s">
        <v>1672</v>
      </c>
      <c r="I123" s="2" t="s">
        <v>29</v>
      </c>
      <c r="J123" s="3">
        <v>125</v>
      </c>
      <c r="K123" s="3">
        <v>104</v>
      </c>
      <c r="L123" s="3">
        <v>13000</v>
      </c>
      <c r="M123" s="1" t="s">
        <v>29</v>
      </c>
      <c r="N123" s="1" t="s">
        <v>40</v>
      </c>
      <c r="O123" s="3">
        <v>0</v>
      </c>
      <c r="P123" s="4" t="s">
        <v>4109</v>
      </c>
      <c r="Q123" s="1" t="b">
        <v>0</v>
      </c>
      <c r="R123" s="2">
        <v>104</v>
      </c>
      <c r="S123" s="3">
        <v>13000</v>
      </c>
      <c r="T123" s="2" t="s">
        <v>29</v>
      </c>
      <c r="U123" s="3">
        <v>0</v>
      </c>
      <c r="V123" s="2" t="s">
        <v>29</v>
      </c>
      <c r="W123" s="3">
        <v>0</v>
      </c>
      <c r="X123" s="2" t="s">
        <v>29</v>
      </c>
      <c r="Y123" s="3">
        <v>0</v>
      </c>
      <c r="Z123" s="1" t="s">
        <v>29</v>
      </c>
      <c r="AA123" s="1" t="b">
        <v>0</v>
      </c>
    </row>
    <row r="124" spans="1:27" x14ac:dyDescent="0.25">
      <c r="A124" s="1" t="b">
        <v>0</v>
      </c>
      <c r="B124" s="1" t="s">
        <v>4111</v>
      </c>
      <c r="C124" s="2">
        <v>1</v>
      </c>
      <c r="D124" s="1" t="s">
        <v>65</v>
      </c>
      <c r="E124" s="2">
        <v>239</v>
      </c>
      <c r="F124" s="1" t="s">
        <v>1562</v>
      </c>
      <c r="G124" s="1" t="s">
        <v>1563</v>
      </c>
      <c r="H124" s="1" t="s">
        <v>1563</v>
      </c>
      <c r="I124" s="2" t="s">
        <v>29</v>
      </c>
      <c r="J124" s="3">
        <v>94</v>
      </c>
      <c r="K124" s="3">
        <v>154</v>
      </c>
      <c r="L124" s="3">
        <v>14476</v>
      </c>
      <c r="M124" s="1" t="s">
        <v>29</v>
      </c>
      <c r="N124" s="1" t="s">
        <v>30</v>
      </c>
      <c r="O124" s="3">
        <v>0</v>
      </c>
      <c r="P124" s="4" t="s">
        <v>4109</v>
      </c>
      <c r="Q124" s="1" t="b">
        <v>0</v>
      </c>
      <c r="R124" s="2">
        <v>154</v>
      </c>
      <c r="S124" s="3">
        <v>14476</v>
      </c>
      <c r="T124" s="2" t="s">
        <v>29</v>
      </c>
      <c r="U124" s="3">
        <v>0</v>
      </c>
      <c r="V124" s="2" t="s">
        <v>29</v>
      </c>
      <c r="W124" s="3">
        <v>0</v>
      </c>
      <c r="X124" s="2" t="s">
        <v>29</v>
      </c>
      <c r="Y124" s="3">
        <v>0</v>
      </c>
      <c r="Z124" s="1" t="s">
        <v>29</v>
      </c>
      <c r="AA124" s="1" t="b">
        <v>0</v>
      </c>
    </row>
    <row r="125" spans="1:27" x14ac:dyDescent="0.25">
      <c r="A125" s="1" t="b">
        <v>0</v>
      </c>
      <c r="B125" s="1" t="s">
        <v>4112</v>
      </c>
      <c r="C125" s="2">
        <v>1</v>
      </c>
      <c r="D125" s="1" t="s">
        <v>65</v>
      </c>
      <c r="E125" s="2">
        <v>250</v>
      </c>
      <c r="F125" s="1" t="s">
        <v>1673</v>
      </c>
      <c r="G125" s="1" t="s">
        <v>1674</v>
      </c>
      <c r="H125" s="1" t="s">
        <v>1674</v>
      </c>
      <c r="I125" s="2" t="s">
        <v>29</v>
      </c>
      <c r="J125" s="3">
        <v>2300</v>
      </c>
      <c r="K125" s="3">
        <v>2</v>
      </c>
      <c r="L125" s="3">
        <v>4600</v>
      </c>
      <c r="M125" s="1" t="s">
        <v>29</v>
      </c>
      <c r="N125" s="1" t="s">
        <v>40</v>
      </c>
      <c r="O125" s="3">
        <v>0</v>
      </c>
      <c r="P125" s="4" t="s">
        <v>4109</v>
      </c>
      <c r="Q125" s="1" t="b">
        <v>0</v>
      </c>
      <c r="R125" s="2">
        <v>2</v>
      </c>
      <c r="S125" s="3">
        <v>4600</v>
      </c>
      <c r="T125" s="2" t="s">
        <v>29</v>
      </c>
      <c r="U125" s="3">
        <v>0</v>
      </c>
      <c r="V125" s="2" t="s">
        <v>29</v>
      </c>
      <c r="W125" s="3">
        <v>0</v>
      </c>
      <c r="X125" s="2" t="s">
        <v>29</v>
      </c>
      <c r="Y125" s="3">
        <v>0</v>
      </c>
      <c r="Z125" s="1" t="s">
        <v>29</v>
      </c>
      <c r="AA125" s="1" t="b">
        <v>0</v>
      </c>
    </row>
    <row r="126" spans="1:27" x14ac:dyDescent="0.25">
      <c r="A126" s="1" t="b">
        <v>0</v>
      </c>
      <c r="B126" s="1" t="s">
        <v>4113</v>
      </c>
      <c r="C126" s="2">
        <v>1</v>
      </c>
      <c r="D126" s="1" t="s">
        <v>65</v>
      </c>
      <c r="E126" s="2">
        <v>254</v>
      </c>
      <c r="F126" s="1" t="s">
        <v>1675</v>
      </c>
      <c r="G126" s="1" t="s">
        <v>1676</v>
      </c>
      <c r="H126" s="1" t="s">
        <v>1676</v>
      </c>
      <c r="I126" s="2" t="s">
        <v>29</v>
      </c>
      <c r="J126" s="3">
        <v>10</v>
      </c>
      <c r="K126" s="3">
        <v>500</v>
      </c>
      <c r="L126" s="3">
        <v>5000</v>
      </c>
      <c r="M126" s="1" t="s">
        <v>29</v>
      </c>
      <c r="N126" s="1" t="s">
        <v>40</v>
      </c>
      <c r="O126" s="3">
        <v>0</v>
      </c>
      <c r="P126" s="4" t="s">
        <v>4109</v>
      </c>
      <c r="Q126" s="1" t="b">
        <v>0</v>
      </c>
      <c r="R126" s="2">
        <v>500</v>
      </c>
      <c r="S126" s="3">
        <v>5000</v>
      </c>
      <c r="T126" s="2" t="s">
        <v>29</v>
      </c>
      <c r="U126" s="3">
        <v>0</v>
      </c>
      <c r="V126" s="2" t="s">
        <v>29</v>
      </c>
      <c r="W126" s="3">
        <v>0</v>
      </c>
      <c r="X126" s="2" t="s">
        <v>29</v>
      </c>
      <c r="Y126" s="3">
        <v>0</v>
      </c>
      <c r="Z126" s="1" t="s">
        <v>29</v>
      </c>
      <c r="AA126" s="1" t="b">
        <v>0</v>
      </c>
    </row>
    <row r="127" spans="1:27" x14ac:dyDescent="0.25">
      <c r="A127" s="1" t="b">
        <v>0</v>
      </c>
      <c r="B127" s="1" t="s">
        <v>4114</v>
      </c>
      <c r="C127" s="2">
        <v>1</v>
      </c>
      <c r="D127" s="1" t="s">
        <v>65</v>
      </c>
      <c r="E127" s="2">
        <v>273</v>
      </c>
      <c r="F127" s="1" t="s">
        <v>1677</v>
      </c>
      <c r="G127" s="1" t="s">
        <v>1678</v>
      </c>
      <c r="H127" s="1" t="s">
        <v>1678</v>
      </c>
      <c r="I127" s="2" t="s">
        <v>29</v>
      </c>
      <c r="J127" s="3">
        <v>350</v>
      </c>
      <c r="K127" s="3">
        <v>1</v>
      </c>
      <c r="L127" s="3">
        <v>350</v>
      </c>
      <c r="M127" s="1" t="s">
        <v>29</v>
      </c>
      <c r="N127" s="1" t="s">
        <v>40</v>
      </c>
      <c r="O127" s="3">
        <v>0</v>
      </c>
      <c r="P127" s="4" t="s">
        <v>4109</v>
      </c>
      <c r="Q127" s="1" t="b">
        <v>0</v>
      </c>
      <c r="R127" s="2">
        <v>1</v>
      </c>
      <c r="S127" s="3">
        <v>350</v>
      </c>
      <c r="T127" s="2" t="s">
        <v>29</v>
      </c>
      <c r="U127" s="3">
        <v>0</v>
      </c>
      <c r="V127" s="2" t="s">
        <v>29</v>
      </c>
      <c r="W127" s="3">
        <v>0</v>
      </c>
      <c r="X127" s="2" t="s">
        <v>29</v>
      </c>
      <c r="Y127" s="3">
        <v>0</v>
      </c>
      <c r="Z127" s="1" t="s">
        <v>29</v>
      </c>
      <c r="AA127" s="1" t="b">
        <v>0</v>
      </c>
    </row>
    <row r="128" spans="1:27" x14ac:dyDescent="0.25">
      <c r="A128" s="1" t="b">
        <v>0</v>
      </c>
      <c r="B128" s="1" t="s">
        <v>4115</v>
      </c>
      <c r="C128" s="2">
        <v>1</v>
      </c>
      <c r="D128" s="1" t="s">
        <v>65</v>
      </c>
      <c r="E128" s="2">
        <v>279</v>
      </c>
      <c r="F128" s="1" t="s">
        <v>1675</v>
      </c>
      <c r="G128" s="1" t="s">
        <v>1679</v>
      </c>
      <c r="H128" s="1" t="s">
        <v>1679</v>
      </c>
      <c r="I128" s="2" t="s">
        <v>29</v>
      </c>
      <c r="J128" s="3">
        <v>65</v>
      </c>
      <c r="K128" s="3">
        <v>105</v>
      </c>
      <c r="L128" s="3">
        <v>6825</v>
      </c>
      <c r="M128" s="1" t="s">
        <v>29</v>
      </c>
      <c r="N128" s="1" t="s">
        <v>30</v>
      </c>
      <c r="O128" s="3">
        <v>0</v>
      </c>
      <c r="P128" s="4" t="s">
        <v>4109</v>
      </c>
      <c r="Q128" s="1" t="b">
        <v>0</v>
      </c>
      <c r="R128" s="2">
        <v>105</v>
      </c>
      <c r="S128" s="3">
        <v>6825</v>
      </c>
      <c r="T128" s="2" t="s">
        <v>29</v>
      </c>
      <c r="U128" s="3">
        <v>0</v>
      </c>
      <c r="V128" s="2" t="s">
        <v>29</v>
      </c>
      <c r="W128" s="3">
        <v>0</v>
      </c>
      <c r="X128" s="2" t="s">
        <v>29</v>
      </c>
      <c r="Y128" s="3">
        <v>0</v>
      </c>
      <c r="Z128" s="1" t="s">
        <v>29</v>
      </c>
      <c r="AA128" s="1" t="b">
        <v>0</v>
      </c>
    </row>
    <row r="129" spans="1:27" x14ac:dyDescent="0.25">
      <c r="A129" s="1" t="b">
        <v>0</v>
      </c>
      <c r="B129" s="1" t="s">
        <v>4116</v>
      </c>
      <c r="C129" s="2">
        <v>1</v>
      </c>
      <c r="D129" s="1" t="s">
        <v>65</v>
      </c>
      <c r="E129" s="2">
        <v>281</v>
      </c>
      <c r="F129" s="1" t="s">
        <v>1680</v>
      </c>
      <c r="G129" s="1" t="s">
        <v>1681</v>
      </c>
      <c r="H129" s="1" t="s">
        <v>1681</v>
      </c>
      <c r="I129" s="2" t="s">
        <v>29</v>
      </c>
      <c r="J129" s="3">
        <v>6.5</v>
      </c>
      <c r="K129" s="3">
        <v>1000</v>
      </c>
      <c r="L129" s="3">
        <v>6500</v>
      </c>
      <c r="M129" s="1" t="s">
        <v>29</v>
      </c>
      <c r="N129" s="1" t="s">
        <v>30</v>
      </c>
      <c r="O129" s="3">
        <v>0</v>
      </c>
      <c r="P129" s="4" t="s">
        <v>4109</v>
      </c>
      <c r="Q129" s="1" t="b">
        <v>0</v>
      </c>
      <c r="R129" s="2">
        <v>1000</v>
      </c>
      <c r="S129" s="3">
        <v>6500</v>
      </c>
      <c r="T129" s="2" t="s">
        <v>29</v>
      </c>
      <c r="U129" s="3">
        <v>0</v>
      </c>
      <c r="V129" s="2" t="s">
        <v>29</v>
      </c>
      <c r="W129" s="3">
        <v>0</v>
      </c>
      <c r="X129" s="2" t="s">
        <v>29</v>
      </c>
      <c r="Y129" s="3">
        <v>0</v>
      </c>
      <c r="Z129" s="1" t="s">
        <v>29</v>
      </c>
      <c r="AA129" s="1" t="b">
        <v>0</v>
      </c>
    </row>
    <row r="130" spans="1:27" x14ac:dyDescent="0.25">
      <c r="A130" s="1" t="b">
        <v>0</v>
      </c>
      <c r="B130" s="1" t="s">
        <v>4117</v>
      </c>
      <c r="C130" s="2">
        <v>1</v>
      </c>
      <c r="D130" s="1" t="s">
        <v>65</v>
      </c>
      <c r="E130" s="2">
        <v>285</v>
      </c>
      <c r="F130" s="1" t="s">
        <v>1682</v>
      </c>
      <c r="G130" s="1" t="s">
        <v>1683</v>
      </c>
      <c r="H130" s="1" t="s">
        <v>1683</v>
      </c>
      <c r="I130" s="2" t="s">
        <v>29</v>
      </c>
      <c r="J130" s="3">
        <v>25</v>
      </c>
      <c r="K130" s="3">
        <v>1400</v>
      </c>
      <c r="L130" s="3">
        <v>35000</v>
      </c>
      <c r="M130" s="1" t="s">
        <v>29</v>
      </c>
      <c r="N130" s="1" t="s">
        <v>40</v>
      </c>
      <c r="O130" s="3">
        <v>0</v>
      </c>
      <c r="P130" s="4" t="s">
        <v>4109</v>
      </c>
      <c r="Q130" s="1" t="b">
        <v>0</v>
      </c>
      <c r="R130" s="2">
        <v>1400</v>
      </c>
      <c r="S130" s="3">
        <v>35000</v>
      </c>
      <c r="T130" s="2" t="s">
        <v>29</v>
      </c>
      <c r="U130" s="3">
        <v>0</v>
      </c>
      <c r="V130" s="2" t="s">
        <v>29</v>
      </c>
      <c r="W130" s="3">
        <v>0</v>
      </c>
      <c r="X130" s="2" t="s">
        <v>29</v>
      </c>
      <c r="Y130" s="3">
        <v>0</v>
      </c>
      <c r="Z130" s="1" t="s">
        <v>29</v>
      </c>
      <c r="AA130" s="1" t="b">
        <v>0</v>
      </c>
    </row>
    <row r="131" spans="1:27" x14ac:dyDescent="0.25">
      <c r="A131" s="1" t="b">
        <v>0</v>
      </c>
      <c r="B131" s="1" t="s">
        <v>4118</v>
      </c>
      <c r="C131" s="2">
        <v>1</v>
      </c>
      <c r="D131" s="1" t="s">
        <v>65</v>
      </c>
      <c r="E131" s="2">
        <v>294</v>
      </c>
      <c r="F131" s="1" t="s">
        <v>1612</v>
      </c>
      <c r="G131" s="1" t="s">
        <v>1684</v>
      </c>
      <c r="H131" s="1" t="s">
        <v>1684</v>
      </c>
      <c r="I131" s="2" t="s">
        <v>29</v>
      </c>
      <c r="J131" s="3">
        <v>50</v>
      </c>
      <c r="K131" s="3">
        <v>50</v>
      </c>
      <c r="L131" s="3">
        <v>2500</v>
      </c>
      <c r="M131" s="1" t="s">
        <v>29</v>
      </c>
      <c r="N131" s="1" t="s">
        <v>40</v>
      </c>
      <c r="O131" s="3">
        <v>0</v>
      </c>
      <c r="P131" s="4" t="s">
        <v>4109</v>
      </c>
      <c r="Q131" s="1" t="b">
        <v>0</v>
      </c>
      <c r="R131" s="2">
        <v>50</v>
      </c>
      <c r="S131" s="3">
        <v>2500</v>
      </c>
      <c r="T131" s="2" t="s">
        <v>29</v>
      </c>
      <c r="U131" s="3">
        <v>0</v>
      </c>
      <c r="V131" s="2" t="s">
        <v>29</v>
      </c>
      <c r="W131" s="3">
        <v>0</v>
      </c>
      <c r="X131" s="2" t="s">
        <v>29</v>
      </c>
      <c r="Y131" s="3">
        <v>0</v>
      </c>
      <c r="Z131" s="1" t="s">
        <v>29</v>
      </c>
      <c r="AA131" s="1" t="b">
        <v>0</v>
      </c>
    </row>
    <row r="132" spans="1:27" x14ac:dyDescent="0.25">
      <c r="A132" s="1" t="b">
        <v>0</v>
      </c>
      <c r="B132" s="1" t="s">
        <v>4119</v>
      </c>
      <c r="C132" s="2">
        <v>1</v>
      </c>
      <c r="D132" s="1" t="s">
        <v>65</v>
      </c>
      <c r="E132" s="2">
        <v>9327</v>
      </c>
      <c r="F132" s="1" t="s">
        <v>1685</v>
      </c>
      <c r="G132" s="1" t="s">
        <v>1686</v>
      </c>
      <c r="H132" s="1" t="s">
        <v>1686</v>
      </c>
      <c r="I132" s="2" t="s">
        <v>29</v>
      </c>
      <c r="J132" s="3">
        <v>9</v>
      </c>
      <c r="K132" s="3">
        <v>28</v>
      </c>
      <c r="L132" s="3">
        <v>252</v>
      </c>
      <c r="M132" s="1" t="s">
        <v>29</v>
      </c>
      <c r="N132" s="1" t="s">
        <v>40</v>
      </c>
      <c r="O132" s="3">
        <v>0</v>
      </c>
      <c r="P132" s="4" t="s">
        <v>4109</v>
      </c>
      <c r="Q132" s="1" t="b">
        <v>0</v>
      </c>
      <c r="R132" s="2">
        <v>28</v>
      </c>
      <c r="S132" s="3">
        <v>252</v>
      </c>
      <c r="T132" s="2" t="s">
        <v>29</v>
      </c>
      <c r="U132" s="3">
        <v>0</v>
      </c>
      <c r="V132" s="2" t="s">
        <v>29</v>
      </c>
      <c r="W132" s="3">
        <v>0</v>
      </c>
      <c r="X132" s="2" t="s">
        <v>29</v>
      </c>
      <c r="Y132" s="3">
        <v>0</v>
      </c>
      <c r="Z132" s="1" t="s">
        <v>29</v>
      </c>
      <c r="AA132" s="1" t="b">
        <v>0</v>
      </c>
    </row>
    <row r="133" spans="1:27" x14ac:dyDescent="0.25">
      <c r="A133" s="1" t="b">
        <v>0</v>
      </c>
      <c r="B133" s="1" t="s">
        <v>4120</v>
      </c>
      <c r="C133" s="2">
        <v>1</v>
      </c>
      <c r="D133" s="1" t="s">
        <v>65</v>
      </c>
      <c r="E133" s="2">
        <v>9436</v>
      </c>
      <c r="F133" s="1" t="s">
        <v>4121</v>
      </c>
      <c r="G133" s="1" t="s">
        <v>4122</v>
      </c>
      <c r="H133" s="1" t="s">
        <v>4122</v>
      </c>
      <c r="I133" s="2" t="s">
        <v>29</v>
      </c>
      <c r="J133" s="3">
        <v>70</v>
      </c>
      <c r="K133" s="3">
        <v>10</v>
      </c>
      <c r="L133" s="3">
        <v>700</v>
      </c>
      <c r="M133" s="1" t="s">
        <v>29</v>
      </c>
      <c r="N133" s="1" t="s">
        <v>29</v>
      </c>
      <c r="O133" s="3">
        <v>0</v>
      </c>
      <c r="P133" s="4" t="s">
        <v>4109</v>
      </c>
      <c r="Q133" s="1" t="b">
        <v>0</v>
      </c>
      <c r="R133" s="2">
        <v>10</v>
      </c>
      <c r="S133" s="3">
        <v>700</v>
      </c>
      <c r="T133" s="2" t="s">
        <v>29</v>
      </c>
      <c r="U133" s="3">
        <v>0</v>
      </c>
      <c r="V133" s="2" t="s">
        <v>29</v>
      </c>
      <c r="W133" s="3">
        <v>0</v>
      </c>
      <c r="X133" s="2" t="s">
        <v>29</v>
      </c>
      <c r="Y133" s="3">
        <v>0</v>
      </c>
      <c r="Z133" s="1" t="s">
        <v>29</v>
      </c>
      <c r="AA133" s="1" t="b">
        <v>0</v>
      </c>
    </row>
    <row r="134" spans="1:27" x14ac:dyDescent="0.25">
      <c r="A134" s="1" t="b">
        <v>0</v>
      </c>
      <c r="B134" s="1" t="s">
        <v>4123</v>
      </c>
      <c r="C134" s="2">
        <v>1</v>
      </c>
      <c r="D134" s="1" t="s">
        <v>65</v>
      </c>
      <c r="E134" s="2">
        <v>9438</v>
      </c>
      <c r="F134" s="1" t="s">
        <v>3927</v>
      </c>
      <c r="G134" s="1" t="s">
        <v>4124</v>
      </c>
      <c r="H134" s="1" t="s">
        <v>4124</v>
      </c>
      <c r="I134" s="2" t="s">
        <v>29</v>
      </c>
      <c r="J134" s="3">
        <v>10</v>
      </c>
      <c r="K134" s="3">
        <v>1</v>
      </c>
      <c r="L134" s="3">
        <v>10</v>
      </c>
      <c r="M134" s="1" t="s">
        <v>29</v>
      </c>
      <c r="N134" s="1" t="s">
        <v>40</v>
      </c>
      <c r="O134" s="3">
        <v>0</v>
      </c>
      <c r="P134" s="4" t="s">
        <v>4109</v>
      </c>
      <c r="Q134" s="1" t="b">
        <v>0</v>
      </c>
      <c r="R134" s="2">
        <v>1</v>
      </c>
      <c r="S134" s="3">
        <v>10</v>
      </c>
      <c r="T134" s="2" t="s">
        <v>29</v>
      </c>
      <c r="U134" s="3">
        <v>0</v>
      </c>
      <c r="V134" s="2" t="s">
        <v>29</v>
      </c>
      <c r="W134" s="3">
        <v>0</v>
      </c>
      <c r="X134" s="2" t="s">
        <v>29</v>
      </c>
      <c r="Y134" s="3">
        <v>0</v>
      </c>
      <c r="Z134" s="1" t="s">
        <v>29</v>
      </c>
      <c r="AA134" s="1" t="b">
        <v>0</v>
      </c>
    </row>
    <row r="135" spans="1:27" x14ac:dyDescent="0.25">
      <c r="A135" s="1" t="b">
        <v>0</v>
      </c>
      <c r="B135" s="1" t="s">
        <v>4125</v>
      </c>
      <c r="C135" s="2">
        <v>1</v>
      </c>
      <c r="D135" s="1" t="s">
        <v>65</v>
      </c>
      <c r="E135" s="2">
        <v>9440</v>
      </c>
      <c r="F135" s="1" t="s">
        <v>1584</v>
      </c>
      <c r="G135" s="1" t="s">
        <v>4126</v>
      </c>
      <c r="H135" s="1" t="s">
        <v>4126</v>
      </c>
      <c r="I135" s="2" t="s">
        <v>29</v>
      </c>
      <c r="J135" s="3">
        <v>1250</v>
      </c>
      <c r="K135" s="3">
        <v>1</v>
      </c>
      <c r="L135" s="3">
        <v>1250</v>
      </c>
      <c r="M135" s="1" t="s">
        <v>29</v>
      </c>
      <c r="N135" s="1" t="s">
        <v>40</v>
      </c>
      <c r="O135" s="3">
        <v>0</v>
      </c>
      <c r="P135" s="4" t="s">
        <v>4109</v>
      </c>
      <c r="Q135" s="1" t="b">
        <v>0</v>
      </c>
      <c r="R135" s="2">
        <v>1</v>
      </c>
      <c r="S135" s="3">
        <v>1250</v>
      </c>
      <c r="T135" s="2" t="s">
        <v>29</v>
      </c>
      <c r="U135" s="3">
        <v>0</v>
      </c>
      <c r="V135" s="2" t="s">
        <v>29</v>
      </c>
      <c r="W135" s="3">
        <v>0</v>
      </c>
      <c r="X135" s="2" t="s">
        <v>29</v>
      </c>
      <c r="Y135" s="3">
        <v>0</v>
      </c>
      <c r="Z135" s="1" t="s">
        <v>29</v>
      </c>
      <c r="AA135" s="1" t="b">
        <v>0</v>
      </c>
    </row>
    <row r="136" spans="1:27" x14ac:dyDescent="0.25">
      <c r="A136" s="1"/>
      <c r="B136" s="1"/>
      <c r="C136" s="2"/>
      <c r="D136" s="1"/>
      <c r="E136" s="2"/>
      <c r="F136" s="1"/>
      <c r="G136" s="1"/>
      <c r="H136" s="1"/>
      <c r="I136" s="2"/>
      <c r="J136" s="3"/>
      <c r="K136" s="3"/>
      <c r="L136" s="6">
        <f>SUBTOTAL(9,L122:L135)</f>
        <v>92663</v>
      </c>
      <c r="M136" s="1"/>
      <c r="N136" s="1"/>
      <c r="O136" s="3"/>
      <c r="P136" s="4"/>
      <c r="Q136" s="1"/>
      <c r="R136" s="2"/>
      <c r="S136" s="3"/>
      <c r="T136" s="2"/>
      <c r="U136" s="3"/>
      <c r="V136" s="2"/>
      <c r="W136" s="3"/>
      <c r="X136" s="2"/>
      <c r="Y136" s="3"/>
      <c r="Z136" s="1"/>
      <c r="AA136" s="1"/>
    </row>
    <row r="137" spans="1:27" x14ac:dyDescent="0.25">
      <c r="A137" s="5" t="s">
        <v>4127</v>
      </c>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spans="1:27" x14ac:dyDescent="0.25">
      <c r="A138" s="1" t="b">
        <v>0</v>
      </c>
      <c r="B138" s="1" t="s">
        <v>4128</v>
      </c>
      <c r="C138" s="2">
        <v>1</v>
      </c>
      <c r="D138" s="1" t="s">
        <v>27</v>
      </c>
      <c r="E138" s="2">
        <v>52</v>
      </c>
      <c r="F138" s="1" t="s">
        <v>1426</v>
      </c>
      <c r="G138" s="1" t="s">
        <v>4129</v>
      </c>
      <c r="H138" s="1" t="s">
        <v>4129</v>
      </c>
      <c r="I138" s="2" t="s">
        <v>29</v>
      </c>
      <c r="J138" s="3">
        <v>19</v>
      </c>
      <c r="K138" s="3">
        <v>7500</v>
      </c>
      <c r="L138" s="3">
        <v>142500</v>
      </c>
      <c r="M138" s="1" t="s">
        <v>29</v>
      </c>
      <c r="N138" s="1" t="s">
        <v>40</v>
      </c>
      <c r="O138" s="3">
        <v>0</v>
      </c>
      <c r="P138" s="4" t="s">
        <v>4130</v>
      </c>
      <c r="Q138" s="1" t="b">
        <v>0</v>
      </c>
      <c r="R138" s="2">
        <v>7500</v>
      </c>
      <c r="S138" s="3">
        <v>142500</v>
      </c>
      <c r="T138" s="2" t="s">
        <v>29</v>
      </c>
      <c r="U138" s="3">
        <v>0</v>
      </c>
      <c r="V138" s="2" t="s">
        <v>29</v>
      </c>
      <c r="W138" s="3">
        <v>0</v>
      </c>
      <c r="X138" s="2" t="s">
        <v>29</v>
      </c>
      <c r="Y138" s="3">
        <v>0</v>
      </c>
      <c r="Z138" s="1" t="s">
        <v>29</v>
      </c>
      <c r="AA138" s="1" t="b">
        <v>0</v>
      </c>
    </row>
    <row r="139" spans="1:27" x14ac:dyDescent="0.25">
      <c r="A139" s="1" t="b">
        <v>0</v>
      </c>
      <c r="B139" s="1" t="s">
        <v>4131</v>
      </c>
      <c r="C139" s="2">
        <v>1</v>
      </c>
      <c r="D139" s="1" t="s">
        <v>27</v>
      </c>
      <c r="E139" s="2">
        <v>54</v>
      </c>
      <c r="F139" s="1" t="s">
        <v>1426</v>
      </c>
      <c r="G139" s="1" t="s">
        <v>4132</v>
      </c>
      <c r="H139" s="1" t="s">
        <v>4132</v>
      </c>
      <c r="I139" s="2" t="s">
        <v>29</v>
      </c>
      <c r="J139" s="3">
        <v>19</v>
      </c>
      <c r="K139" s="3">
        <v>4750</v>
      </c>
      <c r="L139" s="3">
        <v>90250</v>
      </c>
      <c r="M139" s="1" t="s">
        <v>29</v>
      </c>
      <c r="N139" s="1" t="s">
        <v>40</v>
      </c>
      <c r="O139" s="3">
        <v>0</v>
      </c>
      <c r="P139" s="4" t="s">
        <v>4130</v>
      </c>
      <c r="Q139" s="1" t="b">
        <v>0</v>
      </c>
      <c r="R139" s="2">
        <v>4750</v>
      </c>
      <c r="S139" s="3">
        <v>90250</v>
      </c>
      <c r="T139" s="2" t="s">
        <v>29</v>
      </c>
      <c r="U139" s="3">
        <v>0</v>
      </c>
      <c r="V139" s="2" t="s">
        <v>29</v>
      </c>
      <c r="W139" s="3">
        <v>0</v>
      </c>
      <c r="X139" s="2" t="s">
        <v>29</v>
      </c>
      <c r="Y139" s="3">
        <v>0</v>
      </c>
      <c r="Z139" s="1" t="s">
        <v>29</v>
      </c>
      <c r="AA139" s="1" t="b">
        <v>0</v>
      </c>
    </row>
    <row r="140" spans="1:27" x14ac:dyDescent="0.25">
      <c r="A140" s="1" t="b">
        <v>0</v>
      </c>
      <c r="B140" s="1" t="s">
        <v>4133</v>
      </c>
      <c r="C140" s="2">
        <v>1</v>
      </c>
      <c r="D140" s="1" t="s">
        <v>27</v>
      </c>
      <c r="E140" s="2">
        <v>410</v>
      </c>
      <c r="F140" s="1" t="s">
        <v>1426</v>
      </c>
      <c r="G140" s="1" t="s">
        <v>1427</v>
      </c>
      <c r="H140" s="1" t="s">
        <v>1427</v>
      </c>
      <c r="I140" s="2" t="s">
        <v>29</v>
      </c>
      <c r="J140" s="3">
        <v>16</v>
      </c>
      <c r="K140" s="3">
        <v>4000</v>
      </c>
      <c r="L140" s="3">
        <v>64000</v>
      </c>
      <c r="M140" s="1" t="s">
        <v>29</v>
      </c>
      <c r="N140" s="1" t="s">
        <v>30</v>
      </c>
      <c r="O140" s="3">
        <v>0</v>
      </c>
      <c r="P140" s="4" t="s">
        <v>4130</v>
      </c>
      <c r="Q140" s="1" t="b">
        <v>0</v>
      </c>
      <c r="R140" s="2">
        <v>4000</v>
      </c>
      <c r="S140" s="3">
        <v>64000</v>
      </c>
      <c r="T140" s="2" t="s">
        <v>29</v>
      </c>
      <c r="U140" s="3">
        <v>0</v>
      </c>
      <c r="V140" s="2" t="s">
        <v>29</v>
      </c>
      <c r="W140" s="3">
        <v>0</v>
      </c>
      <c r="X140" s="2" t="s">
        <v>29</v>
      </c>
      <c r="Y140" s="3">
        <v>0</v>
      </c>
      <c r="Z140" s="1" t="s">
        <v>29</v>
      </c>
      <c r="AA140" s="1" t="b">
        <v>0</v>
      </c>
    </row>
    <row r="141" spans="1:27" x14ac:dyDescent="0.25">
      <c r="A141" s="1" t="b">
        <v>0</v>
      </c>
      <c r="B141" s="1" t="s">
        <v>4134</v>
      </c>
      <c r="C141" s="2">
        <v>1</v>
      </c>
      <c r="D141" s="1" t="s">
        <v>27</v>
      </c>
      <c r="E141" s="2">
        <v>422</v>
      </c>
      <c r="F141" s="1" t="s">
        <v>1426</v>
      </c>
      <c r="G141" s="1" t="s">
        <v>1428</v>
      </c>
      <c r="H141" s="1" t="s">
        <v>1428</v>
      </c>
      <c r="I141" s="2" t="s">
        <v>29</v>
      </c>
      <c r="J141" s="3">
        <v>16</v>
      </c>
      <c r="K141" s="3">
        <v>9000</v>
      </c>
      <c r="L141" s="3">
        <v>144000</v>
      </c>
      <c r="M141" s="1" t="s">
        <v>29</v>
      </c>
      <c r="N141" s="1" t="s">
        <v>30</v>
      </c>
      <c r="O141" s="3">
        <v>0</v>
      </c>
      <c r="P141" s="4" t="s">
        <v>4130</v>
      </c>
      <c r="Q141" s="1" t="b">
        <v>0</v>
      </c>
      <c r="R141" s="2">
        <v>9000</v>
      </c>
      <c r="S141" s="3">
        <v>144000</v>
      </c>
      <c r="T141" s="2" t="s">
        <v>29</v>
      </c>
      <c r="U141" s="3">
        <v>0</v>
      </c>
      <c r="V141" s="2" t="s">
        <v>29</v>
      </c>
      <c r="W141" s="3">
        <v>0</v>
      </c>
      <c r="X141" s="2" t="s">
        <v>29</v>
      </c>
      <c r="Y141" s="3">
        <v>0</v>
      </c>
      <c r="Z141" s="1" t="s">
        <v>29</v>
      </c>
      <c r="AA141" s="1" t="b">
        <v>0</v>
      </c>
    </row>
    <row r="142" spans="1:27" x14ac:dyDescent="0.25">
      <c r="A142" s="1" t="b">
        <v>0</v>
      </c>
      <c r="B142" s="1" t="s">
        <v>4135</v>
      </c>
      <c r="C142" s="2">
        <v>1</v>
      </c>
      <c r="D142" s="1" t="s">
        <v>27</v>
      </c>
      <c r="E142" s="2">
        <v>447</v>
      </c>
      <c r="F142" s="1" t="s">
        <v>1426</v>
      </c>
      <c r="G142" s="1" t="s">
        <v>1429</v>
      </c>
      <c r="H142" s="1" t="s">
        <v>1429</v>
      </c>
      <c r="I142" s="2" t="s">
        <v>29</v>
      </c>
      <c r="J142" s="3">
        <v>18</v>
      </c>
      <c r="K142" s="3">
        <v>9000</v>
      </c>
      <c r="L142" s="3">
        <v>162000</v>
      </c>
      <c r="M142" s="1" t="s">
        <v>29</v>
      </c>
      <c r="N142" s="1" t="s">
        <v>30</v>
      </c>
      <c r="O142" s="3">
        <v>0</v>
      </c>
      <c r="P142" s="4" t="s">
        <v>4130</v>
      </c>
      <c r="Q142" s="1" t="b">
        <v>0</v>
      </c>
      <c r="R142" s="2">
        <v>9000</v>
      </c>
      <c r="S142" s="3">
        <v>162000</v>
      </c>
      <c r="T142" s="2" t="s">
        <v>29</v>
      </c>
      <c r="U142" s="3">
        <v>0</v>
      </c>
      <c r="V142" s="2" t="s">
        <v>29</v>
      </c>
      <c r="W142" s="3">
        <v>0</v>
      </c>
      <c r="X142" s="2" t="s">
        <v>29</v>
      </c>
      <c r="Y142" s="3">
        <v>0</v>
      </c>
      <c r="Z142" s="1" t="s">
        <v>29</v>
      </c>
      <c r="AA142" s="1" t="b">
        <v>0</v>
      </c>
    </row>
    <row r="143" spans="1:27" x14ac:dyDescent="0.25">
      <c r="A143" s="1" t="b">
        <v>0</v>
      </c>
      <c r="B143" s="1" t="s">
        <v>4136</v>
      </c>
      <c r="C143" s="2">
        <v>1</v>
      </c>
      <c r="D143" s="1" t="s">
        <v>27</v>
      </c>
      <c r="E143" s="2">
        <v>455</v>
      </c>
      <c r="F143" s="1" t="s">
        <v>1426</v>
      </c>
      <c r="G143" s="1" t="s">
        <v>1430</v>
      </c>
      <c r="H143" s="1" t="s">
        <v>1430</v>
      </c>
      <c r="I143" s="2" t="s">
        <v>29</v>
      </c>
      <c r="J143" s="3">
        <v>16</v>
      </c>
      <c r="K143" s="3">
        <v>2500</v>
      </c>
      <c r="L143" s="3">
        <v>40000</v>
      </c>
      <c r="M143" s="1" t="s">
        <v>29</v>
      </c>
      <c r="N143" s="1" t="s">
        <v>40</v>
      </c>
      <c r="O143" s="3">
        <v>0</v>
      </c>
      <c r="P143" s="4" t="s">
        <v>4130</v>
      </c>
      <c r="Q143" s="1" t="b">
        <v>0</v>
      </c>
      <c r="R143" s="2">
        <v>2500</v>
      </c>
      <c r="S143" s="3">
        <v>40000</v>
      </c>
      <c r="T143" s="2" t="s">
        <v>29</v>
      </c>
      <c r="U143" s="3">
        <v>0</v>
      </c>
      <c r="V143" s="2" t="s">
        <v>29</v>
      </c>
      <c r="W143" s="3">
        <v>0</v>
      </c>
      <c r="X143" s="2" t="s">
        <v>29</v>
      </c>
      <c r="Y143" s="3">
        <v>0</v>
      </c>
      <c r="Z143" s="1" t="s">
        <v>29</v>
      </c>
      <c r="AA143" s="1" t="b">
        <v>0</v>
      </c>
    </row>
    <row r="144" spans="1:27" x14ac:dyDescent="0.25">
      <c r="A144" s="1" t="b">
        <v>0</v>
      </c>
      <c r="B144" s="1" t="s">
        <v>4137</v>
      </c>
      <c r="C144" s="2">
        <v>1</v>
      </c>
      <c r="D144" s="1" t="s">
        <v>27</v>
      </c>
      <c r="E144" s="2">
        <v>499</v>
      </c>
      <c r="F144" s="1" t="s">
        <v>1426</v>
      </c>
      <c r="G144" s="1" t="s">
        <v>1431</v>
      </c>
      <c r="H144" s="1" t="s">
        <v>1431</v>
      </c>
      <c r="I144" s="2" t="s">
        <v>29</v>
      </c>
      <c r="J144" s="3">
        <v>18</v>
      </c>
      <c r="K144" s="3">
        <v>10000</v>
      </c>
      <c r="L144" s="3">
        <v>180000</v>
      </c>
      <c r="M144" s="1" t="s">
        <v>29</v>
      </c>
      <c r="N144" s="1" t="s">
        <v>30</v>
      </c>
      <c r="O144" s="3">
        <v>0</v>
      </c>
      <c r="P144" s="4" t="s">
        <v>4130</v>
      </c>
      <c r="Q144" s="1" t="b">
        <v>0</v>
      </c>
      <c r="R144" s="2">
        <v>10000</v>
      </c>
      <c r="S144" s="3">
        <v>180000</v>
      </c>
      <c r="T144" s="2" t="s">
        <v>29</v>
      </c>
      <c r="U144" s="3">
        <v>0</v>
      </c>
      <c r="V144" s="2" t="s">
        <v>29</v>
      </c>
      <c r="W144" s="3">
        <v>0</v>
      </c>
      <c r="X144" s="2" t="s">
        <v>29</v>
      </c>
      <c r="Y144" s="3">
        <v>0</v>
      </c>
      <c r="Z144" s="1" t="s">
        <v>29</v>
      </c>
      <c r="AA144" s="1" t="b">
        <v>0</v>
      </c>
    </row>
    <row r="145" spans="1:27" x14ac:dyDescent="0.25">
      <c r="A145" s="1" t="b">
        <v>0</v>
      </c>
      <c r="B145" s="1" t="s">
        <v>4138</v>
      </c>
      <c r="C145" s="2">
        <v>1</v>
      </c>
      <c r="D145" s="1" t="s">
        <v>27</v>
      </c>
      <c r="E145" s="2">
        <v>551</v>
      </c>
      <c r="F145" s="1" t="s">
        <v>1426</v>
      </c>
      <c r="G145" s="1" t="s">
        <v>4139</v>
      </c>
      <c r="H145" s="1" t="s">
        <v>4139</v>
      </c>
      <c r="I145" s="2" t="s">
        <v>29</v>
      </c>
      <c r="J145" s="3">
        <v>19</v>
      </c>
      <c r="K145" s="3">
        <v>500</v>
      </c>
      <c r="L145" s="3">
        <v>9500</v>
      </c>
      <c r="M145" s="1" t="s">
        <v>29</v>
      </c>
      <c r="N145" s="1" t="s">
        <v>30</v>
      </c>
      <c r="O145" s="3">
        <v>0</v>
      </c>
      <c r="P145" s="4" t="s">
        <v>4130</v>
      </c>
      <c r="Q145" s="1" t="b">
        <v>0</v>
      </c>
      <c r="R145" s="2">
        <v>500</v>
      </c>
      <c r="S145" s="3">
        <v>9500</v>
      </c>
      <c r="T145" s="2" t="s">
        <v>29</v>
      </c>
      <c r="U145" s="3">
        <v>0</v>
      </c>
      <c r="V145" s="2" t="s">
        <v>29</v>
      </c>
      <c r="W145" s="3">
        <v>0</v>
      </c>
      <c r="X145" s="2" t="s">
        <v>29</v>
      </c>
      <c r="Y145" s="3">
        <v>0</v>
      </c>
      <c r="Z145" s="1" t="s">
        <v>29</v>
      </c>
      <c r="AA145" s="1" t="b">
        <v>0</v>
      </c>
    </row>
    <row r="146" spans="1:27" x14ac:dyDescent="0.25">
      <c r="A146" s="1" t="b">
        <v>0</v>
      </c>
      <c r="B146" s="1" t="s">
        <v>4140</v>
      </c>
      <c r="C146" s="2">
        <v>1</v>
      </c>
      <c r="D146" s="1" t="s">
        <v>27</v>
      </c>
      <c r="E146" s="2">
        <v>9259</v>
      </c>
      <c r="F146" s="1" t="s">
        <v>1432</v>
      </c>
      <c r="G146" s="1" t="s">
        <v>1433</v>
      </c>
      <c r="H146" s="1" t="s">
        <v>1433</v>
      </c>
      <c r="I146" s="2" t="s">
        <v>29</v>
      </c>
      <c r="J146" s="3">
        <v>22</v>
      </c>
      <c r="K146" s="3">
        <v>1200</v>
      </c>
      <c r="L146" s="3">
        <v>26400</v>
      </c>
      <c r="M146" s="1" t="s">
        <v>29</v>
      </c>
      <c r="N146" s="1" t="s">
        <v>29</v>
      </c>
      <c r="O146" s="3">
        <v>0</v>
      </c>
      <c r="P146" s="4" t="s">
        <v>4130</v>
      </c>
      <c r="Q146" s="1" t="b">
        <v>0</v>
      </c>
      <c r="R146" s="2">
        <v>1200</v>
      </c>
      <c r="S146" s="3">
        <v>26400</v>
      </c>
      <c r="T146" s="2" t="s">
        <v>29</v>
      </c>
      <c r="U146" s="3">
        <v>0</v>
      </c>
      <c r="V146" s="2" t="s">
        <v>29</v>
      </c>
      <c r="W146" s="3">
        <v>0</v>
      </c>
      <c r="X146" s="2" t="s">
        <v>29</v>
      </c>
      <c r="Y146" s="3">
        <v>0</v>
      </c>
      <c r="Z146" s="1" t="s">
        <v>29</v>
      </c>
      <c r="AA146" s="1" t="b">
        <v>0</v>
      </c>
    </row>
    <row r="147" spans="1:27" x14ac:dyDescent="0.25">
      <c r="A147" s="1" t="b">
        <v>0</v>
      </c>
      <c r="B147" s="1" t="s">
        <v>4141</v>
      </c>
      <c r="C147" s="2">
        <v>1</v>
      </c>
      <c r="D147" s="1" t="s">
        <v>27</v>
      </c>
      <c r="E147" s="2">
        <v>9260</v>
      </c>
      <c r="F147" s="1" t="s">
        <v>1432</v>
      </c>
      <c r="G147" s="1" t="s">
        <v>1434</v>
      </c>
      <c r="H147" s="1" t="s">
        <v>1434</v>
      </c>
      <c r="I147" s="2" t="s">
        <v>29</v>
      </c>
      <c r="J147" s="3">
        <v>22</v>
      </c>
      <c r="K147" s="3">
        <v>1530</v>
      </c>
      <c r="L147" s="3">
        <v>33660</v>
      </c>
      <c r="M147" s="1" t="s">
        <v>29</v>
      </c>
      <c r="N147" s="1" t="s">
        <v>29</v>
      </c>
      <c r="O147" s="3">
        <v>0</v>
      </c>
      <c r="P147" s="4" t="s">
        <v>4130</v>
      </c>
      <c r="Q147" s="1" t="b">
        <v>0</v>
      </c>
      <c r="R147" s="2">
        <v>1530</v>
      </c>
      <c r="S147" s="3">
        <v>33660</v>
      </c>
      <c r="T147" s="2" t="s">
        <v>29</v>
      </c>
      <c r="U147" s="3">
        <v>0</v>
      </c>
      <c r="V147" s="2" t="s">
        <v>29</v>
      </c>
      <c r="W147" s="3">
        <v>0</v>
      </c>
      <c r="X147" s="2" t="s">
        <v>29</v>
      </c>
      <c r="Y147" s="3">
        <v>0</v>
      </c>
      <c r="Z147" s="1" t="s">
        <v>29</v>
      </c>
      <c r="AA147" s="1" t="b">
        <v>0</v>
      </c>
    </row>
    <row r="148" spans="1:27" x14ac:dyDescent="0.25">
      <c r="A148" s="1"/>
      <c r="B148" s="1"/>
      <c r="C148" s="2"/>
      <c r="D148" s="1"/>
      <c r="E148" s="2"/>
      <c r="F148" s="1"/>
      <c r="G148" s="1"/>
      <c r="H148" s="1"/>
      <c r="I148" s="2"/>
      <c r="J148" s="3"/>
      <c r="K148" s="3"/>
      <c r="L148" s="6">
        <f>SUBTOTAL(9,L138:L147)</f>
        <v>892310</v>
      </c>
      <c r="M148" s="1"/>
      <c r="N148" s="1"/>
      <c r="O148" s="3"/>
      <c r="P148" s="4"/>
      <c r="Q148" s="1"/>
      <c r="R148" s="2"/>
      <c r="S148" s="3"/>
      <c r="T148" s="2"/>
      <c r="U148" s="3"/>
      <c r="V148" s="2"/>
      <c r="W148" s="3"/>
      <c r="X148" s="2"/>
      <c r="Y148" s="3"/>
      <c r="Z148" s="1"/>
      <c r="AA148" s="1"/>
    </row>
    <row r="149" spans="1:27" x14ac:dyDescent="0.25">
      <c r="A149" s="5" t="s">
        <v>4142</v>
      </c>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spans="1:27" x14ac:dyDescent="0.25">
      <c r="A150" s="1" t="b">
        <v>0</v>
      </c>
      <c r="B150" s="1" t="s">
        <v>4143</v>
      </c>
      <c r="C150" s="2">
        <v>1</v>
      </c>
      <c r="D150" s="1" t="s">
        <v>27</v>
      </c>
      <c r="E150" s="2">
        <v>38</v>
      </c>
      <c r="F150" s="1" t="s">
        <v>1435</v>
      </c>
      <c r="G150" s="1" t="s">
        <v>1436</v>
      </c>
      <c r="H150" s="1" t="s">
        <v>1436</v>
      </c>
      <c r="I150" s="2" t="s">
        <v>29</v>
      </c>
      <c r="J150" s="3">
        <v>150</v>
      </c>
      <c r="K150" s="3">
        <v>400</v>
      </c>
      <c r="L150" s="3">
        <v>60000</v>
      </c>
      <c r="M150" s="1" t="s">
        <v>29</v>
      </c>
      <c r="N150" s="1" t="s">
        <v>30</v>
      </c>
      <c r="O150" s="3">
        <v>0</v>
      </c>
      <c r="P150" s="4" t="s">
        <v>4144</v>
      </c>
      <c r="Q150" s="1" t="b">
        <v>0</v>
      </c>
      <c r="R150" s="2">
        <v>400</v>
      </c>
      <c r="S150" s="3">
        <v>60000</v>
      </c>
      <c r="T150" s="2" t="s">
        <v>29</v>
      </c>
      <c r="U150" s="3">
        <v>0</v>
      </c>
      <c r="V150" s="2" t="s">
        <v>29</v>
      </c>
      <c r="W150" s="3">
        <v>0</v>
      </c>
      <c r="X150" s="2" t="s">
        <v>29</v>
      </c>
      <c r="Y150" s="3">
        <v>0</v>
      </c>
      <c r="Z150" s="1" t="s">
        <v>29</v>
      </c>
      <c r="AA150" s="1" t="b">
        <v>0</v>
      </c>
    </row>
    <row r="151" spans="1:27" x14ac:dyDescent="0.25">
      <c r="A151" s="1" t="b">
        <v>0</v>
      </c>
      <c r="B151" s="1" t="s">
        <v>4145</v>
      </c>
      <c r="C151" s="2">
        <v>1</v>
      </c>
      <c r="D151" s="1" t="s">
        <v>27</v>
      </c>
      <c r="E151" s="2">
        <v>255</v>
      </c>
      <c r="F151" s="1" t="s">
        <v>1437</v>
      </c>
      <c r="G151" s="1" t="s">
        <v>1438</v>
      </c>
      <c r="H151" s="1" t="s">
        <v>1438</v>
      </c>
      <c r="I151" s="2" t="s">
        <v>29</v>
      </c>
      <c r="J151" s="3">
        <v>20</v>
      </c>
      <c r="K151" s="3">
        <v>6000</v>
      </c>
      <c r="L151" s="3">
        <v>120000</v>
      </c>
      <c r="M151" s="1" t="s">
        <v>29</v>
      </c>
      <c r="N151" s="1" t="s">
        <v>30</v>
      </c>
      <c r="O151" s="3">
        <v>0</v>
      </c>
      <c r="P151" s="4" t="s">
        <v>4144</v>
      </c>
      <c r="Q151" s="1" t="b">
        <v>0</v>
      </c>
      <c r="R151" s="2">
        <v>6000</v>
      </c>
      <c r="S151" s="3">
        <v>120000</v>
      </c>
      <c r="T151" s="2" t="s">
        <v>29</v>
      </c>
      <c r="U151" s="3">
        <v>0</v>
      </c>
      <c r="V151" s="2" t="s">
        <v>29</v>
      </c>
      <c r="W151" s="3">
        <v>0</v>
      </c>
      <c r="X151" s="2" t="s">
        <v>29</v>
      </c>
      <c r="Y151" s="3">
        <v>0</v>
      </c>
      <c r="Z151" s="1" t="s">
        <v>29</v>
      </c>
      <c r="AA151" s="1" t="b">
        <v>0</v>
      </c>
    </row>
    <row r="152" spans="1:27" x14ac:dyDescent="0.25">
      <c r="A152" s="1" t="b">
        <v>0</v>
      </c>
      <c r="B152" s="1" t="s">
        <v>4146</v>
      </c>
      <c r="C152" s="2">
        <v>1</v>
      </c>
      <c r="D152" s="1" t="s">
        <v>27</v>
      </c>
      <c r="E152" s="2">
        <v>277</v>
      </c>
      <c r="F152" s="1" t="s">
        <v>1439</v>
      </c>
      <c r="G152" s="1" t="s">
        <v>1440</v>
      </c>
      <c r="H152" s="1" t="s">
        <v>1440</v>
      </c>
      <c r="I152" s="2" t="s">
        <v>29</v>
      </c>
      <c r="J152" s="3">
        <v>10</v>
      </c>
      <c r="K152" s="3">
        <v>5000</v>
      </c>
      <c r="L152" s="3">
        <v>50000</v>
      </c>
      <c r="M152" s="1" t="s">
        <v>29</v>
      </c>
      <c r="N152" s="1" t="s">
        <v>30</v>
      </c>
      <c r="O152" s="3">
        <v>0</v>
      </c>
      <c r="P152" s="4" t="s">
        <v>4144</v>
      </c>
      <c r="Q152" s="1" t="b">
        <v>0</v>
      </c>
      <c r="R152" s="2">
        <v>5000</v>
      </c>
      <c r="S152" s="3">
        <v>50000</v>
      </c>
      <c r="T152" s="2" t="s">
        <v>29</v>
      </c>
      <c r="U152" s="3">
        <v>0</v>
      </c>
      <c r="V152" s="2" t="s">
        <v>29</v>
      </c>
      <c r="W152" s="3">
        <v>0</v>
      </c>
      <c r="X152" s="2" t="s">
        <v>29</v>
      </c>
      <c r="Y152" s="3">
        <v>0</v>
      </c>
      <c r="Z152" s="1" t="s">
        <v>29</v>
      </c>
      <c r="AA152" s="1" t="b">
        <v>0</v>
      </c>
    </row>
    <row r="153" spans="1:27" x14ac:dyDescent="0.25">
      <c r="A153" s="1" t="b">
        <v>0</v>
      </c>
      <c r="B153" s="1" t="s">
        <v>4147</v>
      </c>
      <c r="C153" s="2">
        <v>1</v>
      </c>
      <c r="D153" s="1" t="s">
        <v>27</v>
      </c>
      <c r="E153" s="2">
        <v>299</v>
      </c>
      <c r="F153" s="1" t="s">
        <v>1441</v>
      </c>
      <c r="G153" s="1" t="s">
        <v>1442</v>
      </c>
      <c r="H153" s="1" t="s">
        <v>1442</v>
      </c>
      <c r="I153" s="2" t="s">
        <v>29</v>
      </c>
      <c r="J153" s="3">
        <v>20</v>
      </c>
      <c r="K153" s="3">
        <v>1174</v>
      </c>
      <c r="L153" s="3">
        <v>23480</v>
      </c>
      <c r="M153" s="1" t="s">
        <v>29</v>
      </c>
      <c r="N153" s="1" t="s">
        <v>30</v>
      </c>
      <c r="O153" s="3">
        <v>0</v>
      </c>
      <c r="P153" s="4" t="s">
        <v>4144</v>
      </c>
      <c r="Q153" s="1" t="b">
        <v>0</v>
      </c>
      <c r="R153" s="2">
        <v>1174</v>
      </c>
      <c r="S153" s="3">
        <v>23480</v>
      </c>
      <c r="T153" s="2" t="s">
        <v>29</v>
      </c>
      <c r="U153" s="3">
        <v>0</v>
      </c>
      <c r="V153" s="2" t="s">
        <v>29</v>
      </c>
      <c r="W153" s="3">
        <v>0</v>
      </c>
      <c r="X153" s="2" t="s">
        <v>29</v>
      </c>
      <c r="Y153" s="3">
        <v>0</v>
      </c>
      <c r="Z153" s="1" t="s">
        <v>29</v>
      </c>
      <c r="AA153" s="1" t="b">
        <v>0</v>
      </c>
    </row>
    <row r="154" spans="1:27" x14ac:dyDescent="0.25">
      <c r="A154" s="1" t="b">
        <v>0</v>
      </c>
      <c r="B154" s="1" t="s">
        <v>4148</v>
      </c>
      <c r="C154" s="2">
        <v>1</v>
      </c>
      <c r="D154" s="1" t="s">
        <v>27</v>
      </c>
      <c r="E154" s="2">
        <v>312</v>
      </c>
      <c r="F154" s="1" t="s">
        <v>1443</v>
      </c>
      <c r="G154" s="1" t="s">
        <v>1444</v>
      </c>
      <c r="H154" s="1" t="s">
        <v>1444</v>
      </c>
      <c r="I154" s="2" t="s">
        <v>29</v>
      </c>
      <c r="J154" s="3">
        <v>12</v>
      </c>
      <c r="K154" s="3">
        <v>220</v>
      </c>
      <c r="L154" s="3">
        <v>2640</v>
      </c>
      <c r="M154" s="1" t="s">
        <v>29</v>
      </c>
      <c r="N154" s="1" t="s">
        <v>30</v>
      </c>
      <c r="O154" s="3">
        <v>0</v>
      </c>
      <c r="P154" s="4" t="s">
        <v>4144</v>
      </c>
      <c r="Q154" s="1" t="b">
        <v>0</v>
      </c>
      <c r="R154" s="2">
        <v>220</v>
      </c>
      <c r="S154" s="3">
        <v>2640</v>
      </c>
      <c r="T154" s="2" t="s">
        <v>29</v>
      </c>
      <c r="U154" s="3">
        <v>0</v>
      </c>
      <c r="V154" s="2" t="s">
        <v>29</v>
      </c>
      <c r="W154" s="3">
        <v>0</v>
      </c>
      <c r="X154" s="2" t="s">
        <v>29</v>
      </c>
      <c r="Y154" s="3">
        <v>0</v>
      </c>
      <c r="Z154" s="1" t="s">
        <v>29</v>
      </c>
      <c r="AA154" s="1" t="b">
        <v>0</v>
      </c>
    </row>
    <row r="155" spans="1:27" x14ac:dyDescent="0.25">
      <c r="A155" s="1" t="b">
        <v>0</v>
      </c>
      <c r="B155" s="1" t="s">
        <v>4149</v>
      </c>
      <c r="C155" s="2">
        <v>1</v>
      </c>
      <c r="D155" s="1" t="s">
        <v>27</v>
      </c>
      <c r="E155" s="2">
        <v>333</v>
      </c>
      <c r="F155" s="1" t="s">
        <v>1445</v>
      </c>
      <c r="G155" s="1" t="s">
        <v>1446</v>
      </c>
      <c r="H155" s="1" t="s">
        <v>1446</v>
      </c>
      <c r="I155" s="2" t="s">
        <v>29</v>
      </c>
      <c r="J155" s="3">
        <v>55</v>
      </c>
      <c r="K155" s="3">
        <v>1200</v>
      </c>
      <c r="L155" s="3">
        <v>66000</v>
      </c>
      <c r="M155" s="1" t="s">
        <v>29</v>
      </c>
      <c r="N155" s="1" t="s">
        <v>30</v>
      </c>
      <c r="O155" s="3">
        <v>0</v>
      </c>
      <c r="P155" s="4" t="s">
        <v>4144</v>
      </c>
      <c r="Q155" s="1" t="b">
        <v>0</v>
      </c>
      <c r="R155" s="2">
        <v>1200</v>
      </c>
      <c r="S155" s="3">
        <v>66000</v>
      </c>
      <c r="T155" s="2" t="s">
        <v>29</v>
      </c>
      <c r="U155" s="3">
        <v>0</v>
      </c>
      <c r="V155" s="2" t="s">
        <v>29</v>
      </c>
      <c r="W155" s="3">
        <v>0</v>
      </c>
      <c r="X155" s="2" t="s">
        <v>29</v>
      </c>
      <c r="Y155" s="3">
        <v>0</v>
      </c>
      <c r="Z155" s="1" t="s">
        <v>29</v>
      </c>
      <c r="AA155" s="1" t="b">
        <v>0</v>
      </c>
    </row>
    <row r="156" spans="1:27" x14ac:dyDescent="0.25">
      <c r="A156" s="1" t="b">
        <v>0</v>
      </c>
      <c r="B156" s="1" t="s">
        <v>4150</v>
      </c>
      <c r="C156" s="2">
        <v>1</v>
      </c>
      <c r="D156" s="1" t="s">
        <v>27</v>
      </c>
      <c r="E156" s="2">
        <v>337</v>
      </c>
      <c r="F156" s="1" t="s">
        <v>1447</v>
      </c>
      <c r="G156" s="1" t="s">
        <v>1448</v>
      </c>
      <c r="H156" s="1" t="s">
        <v>1448</v>
      </c>
      <c r="I156" s="2" t="s">
        <v>29</v>
      </c>
      <c r="J156" s="3">
        <v>23</v>
      </c>
      <c r="K156" s="3">
        <v>23</v>
      </c>
      <c r="L156" s="3">
        <v>529</v>
      </c>
      <c r="M156" s="1" t="s">
        <v>29</v>
      </c>
      <c r="N156" s="1" t="s">
        <v>40</v>
      </c>
      <c r="O156" s="3">
        <v>0</v>
      </c>
      <c r="P156" s="4" t="s">
        <v>4144</v>
      </c>
      <c r="Q156" s="1" t="b">
        <v>0</v>
      </c>
      <c r="R156" s="2">
        <v>23</v>
      </c>
      <c r="S156" s="3">
        <v>529</v>
      </c>
      <c r="T156" s="2" t="s">
        <v>29</v>
      </c>
      <c r="U156" s="3">
        <v>0</v>
      </c>
      <c r="V156" s="2" t="s">
        <v>29</v>
      </c>
      <c r="W156" s="3">
        <v>0</v>
      </c>
      <c r="X156" s="2" t="s">
        <v>29</v>
      </c>
      <c r="Y156" s="3">
        <v>0</v>
      </c>
      <c r="Z156" s="1" t="s">
        <v>29</v>
      </c>
      <c r="AA156" s="1" t="b">
        <v>0</v>
      </c>
    </row>
    <row r="157" spans="1:27" x14ac:dyDescent="0.25">
      <c r="A157" s="1" t="b">
        <v>0</v>
      </c>
      <c r="B157" s="1" t="s">
        <v>4151</v>
      </c>
      <c r="C157" s="2">
        <v>1</v>
      </c>
      <c r="D157" s="1" t="s">
        <v>27</v>
      </c>
      <c r="E157" s="2">
        <v>355</v>
      </c>
      <c r="F157" s="1" t="s">
        <v>1445</v>
      </c>
      <c r="G157" s="1" t="s">
        <v>1449</v>
      </c>
      <c r="H157" s="1" t="s">
        <v>1449</v>
      </c>
      <c r="I157" s="2" t="s">
        <v>29</v>
      </c>
      <c r="J157" s="3">
        <v>75</v>
      </c>
      <c r="K157" s="3">
        <v>67</v>
      </c>
      <c r="L157" s="3">
        <v>5025</v>
      </c>
      <c r="M157" s="1" t="s">
        <v>29</v>
      </c>
      <c r="N157" s="1" t="s">
        <v>40</v>
      </c>
      <c r="O157" s="3">
        <v>0</v>
      </c>
      <c r="P157" s="4" t="s">
        <v>4144</v>
      </c>
      <c r="Q157" s="1" t="b">
        <v>0</v>
      </c>
      <c r="R157" s="2">
        <v>67</v>
      </c>
      <c r="S157" s="3">
        <v>5025</v>
      </c>
      <c r="T157" s="2" t="s">
        <v>29</v>
      </c>
      <c r="U157" s="3">
        <v>0</v>
      </c>
      <c r="V157" s="2" t="s">
        <v>29</v>
      </c>
      <c r="W157" s="3">
        <v>0</v>
      </c>
      <c r="X157" s="2" t="s">
        <v>29</v>
      </c>
      <c r="Y157" s="3">
        <v>0</v>
      </c>
      <c r="Z157" s="1" t="s">
        <v>29</v>
      </c>
      <c r="AA157" s="1" t="b">
        <v>0</v>
      </c>
    </row>
    <row r="158" spans="1:27" x14ac:dyDescent="0.25">
      <c r="A158" s="1" t="b">
        <v>0</v>
      </c>
      <c r="B158" s="1" t="s">
        <v>4152</v>
      </c>
      <c r="C158" s="2">
        <v>1</v>
      </c>
      <c r="D158" s="1" t="s">
        <v>27</v>
      </c>
      <c r="E158" s="2">
        <v>366</v>
      </c>
      <c r="F158" s="1" t="s">
        <v>1450</v>
      </c>
      <c r="G158" s="1" t="s">
        <v>1451</v>
      </c>
      <c r="H158" s="1" t="s">
        <v>1451</v>
      </c>
      <c r="I158" s="2" t="s">
        <v>29</v>
      </c>
      <c r="J158" s="3">
        <v>35</v>
      </c>
      <c r="K158" s="3">
        <v>2</v>
      </c>
      <c r="L158" s="3">
        <v>70</v>
      </c>
      <c r="M158" s="1" t="s">
        <v>29</v>
      </c>
      <c r="N158" s="1" t="s">
        <v>40</v>
      </c>
      <c r="O158" s="3">
        <v>0</v>
      </c>
      <c r="P158" s="4" t="s">
        <v>4144</v>
      </c>
      <c r="Q158" s="1" t="b">
        <v>0</v>
      </c>
      <c r="R158" s="2">
        <v>2</v>
      </c>
      <c r="S158" s="3">
        <v>70</v>
      </c>
      <c r="T158" s="2" t="s">
        <v>29</v>
      </c>
      <c r="U158" s="3">
        <v>0</v>
      </c>
      <c r="V158" s="2" t="s">
        <v>29</v>
      </c>
      <c r="W158" s="3">
        <v>0</v>
      </c>
      <c r="X158" s="2" t="s">
        <v>29</v>
      </c>
      <c r="Y158" s="3">
        <v>0</v>
      </c>
      <c r="Z158" s="1" t="s">
        <v>29</v>
      </c>
      <c r="AA158" s="1" t="b">
        <v>0</v>
      </c>
    </row>
    <row r="159" spans="1:27" x14ac:dyDescent="0.25">
      <c r="A159" s="1"/>
      <c r="B159" s="1"/>
      <c r="C159" s="2"/>
      <c r="D159" s="1"/>
      <c r="E159" s="2"/>
      <c r="F159" s="1"/>
      <c r="G159" s="1"/>
      <c r="H159" s="1"/>
      <c r="I159" s="2"/>
      <c r="J159" s="3"/>
      <c r="K159" s="3"/>
      <c r="L159" s="6">
        <f>SUBTOTAL(9,L150:L158)</f>
        <v>327744</v>
      </c>
      <c r="M159" s="1"/>
      <c r="N159" s="1"/>
      <c r="O159" s="3"/>
      <c r="P159" s="4"/>
      <c r="Q159" s="1"/>
      <c r="R159" s="2"/>
      <c r="S159" s="3"/>
      <c r="T159" s="2"/>
      <c r="U159" s="3"/>
      <c r="V159" s="2"/>
      <c r="W159" s="3"/>
      <c r="X159" s="2"/>
      <c r="Y159" s="3"/>
      <c r="Z159" s="1"/>
      <c r="AA159" s="1"/>
    </row>
    <row r="160" spans="1:27" x14ac:dyDescent="0.25">
      <c r="A160" s="5" t="s">
        <v>4153</v>
      </c>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1:27" x14ac:dyDescent="0.25">
      <c r="A161" s="1" t="b">
        <v>0</v>
      </c>
      <c r="B161" s="1" t="s">
        <v>4154</v>
      </c>
      <c r="C161" s="2">
        <v>1</v>
      </c>
      <c r="D161" s="1" t="s">
        <v>27</v>
      </c>
      <c r="E161" s="2">
        <v>191</v>
      </c>
      <c r="F161" s="1" t="s">
        <v>1452</v>
      </c>
      <c r="G161" s="1" t="s">
        <v>1453</v>
      </c>
      <c r="H161" s="1" t="s">
        <v>1453</v>
      </c>
      <c r="I161" s="2" t="s">
        <v>29</v>
      </c>
      <c r="J161" s="3">
        <v>44</v>
      </c>
      <c r="K161" s="3">
        <v>14000</v>
      </c>
      <c r="L161" s="3">
        <v>616000</v>
      </c>
      <c r="M161" s="1" t="s">
        <v>29</v>
      </c>
      <c r="N161" s="1" t="s">
        <v>30</v>
      </c>
      <c r="O161" s="3">
        <v>0</v>
      </c>
      <c r="P161" s="4" t="s">
        <v>4155</v>
      </c>
      <c r="Q161" s="1" t="b">
        <v>0</v>
      </c>
      <c r="R161" s="2">
        <v>14000</v>
      </c>
      <c r="S161" s="3">
        <v>616000</v>
      </c>
      <c r="T161" s="2" t="s">
        <v>29</v>
      </c>
      <c r="U161" s="3">
        <v>0</v>
      </c>
      <c r="V161" s="2" t="s">
        <v>29</v>
      </c>
      <c r="W161" s="3">
        <v>0</v>
      </c>
      <c r="X161" s="2" t="s">
        <v>29</v>
      </c>
      <c r="Y161" s="3">
        <v>0</v>
      </c>
      <c r="Z161" s="1" t="s">
        <v>29</v>
      </c>
      <c r="AA161" s="1" t="b">
        <v>0</v>
      </c>
    </row>
    <row r="162" spans="1:27" x14ac:dyDescent="0.25">
      <c r="A162" s="1" t="b">
        <v>0</v>
      </c>
      <c r="B162" s="1" t="s">
        <v>4156</v>
      </c>
      <c r="C162" s="2">
        <v>1</v>
      </c>
      <c r="D162" s="1" t="s">
        <v>27</v>
      </c>
      <c r="E162" s="2">
        <v>221</v>
      </c>
      <c r="F162" s="1" t="s">
        <v>1452</v>
      </c>
      <c r="G162" s="1" t="s">
        <v>1454</v>
      </c>
      <c r="H162" s="1" t="s">
        <v>1454</v>
      </c>
      <c r="I162" s="2" t="s">
        <v>29</v>
      </c>
      <c r="J162" s="3">
        <v>44</v>
      </c>
      <c r="K162" s="3">
        <v>14000</v>
      </c>
      <c r="L162" s="3">
        <v>616000</v>
      </c>
      <c r="M162" s="1" t="s">
        <v>29</v>
      </c>
      <c r="N162" s="1" t="s">
        <v>30</v>
      </c>
      <c r="O162" s="3">
        <v>0</v>
      </c>
      <c r="P162" s="4" t="s">
        <v>4155</v>
      </c>
      <c r="Q162" s="1" t="b">
        <v>0</v>
      </c>
      <c r="R162" s="2">
        <v>14000</v>
      </c>
      <c r="S162" s="3">
        <v>616000</v>
      </c>
      <c r="T162" s="2" t="s">
        <v>29</v>
      </c>
      <c r="U162" s="3">
        <v>0</v>
      </c>
      <c r="V162" s="2" t="s">
        <v>29</v>
      </c>
      <c r="W162" s="3">
        <v>0</v>
      </c>
      <c r="X162" s="2" t="s">
        <v>29</v>
      </c>
      <c r="Y162" s="3">
        <v>0</v>
      </c>
      <c r="Z162" s="1" t="s">
        <v>29</v>
      </c>
      <c r="AA162" s="1" t="b">
        <v>0</v>
      </c>
    </row>
    <row r="163" spans="1:27" x14ac:dyDescent="0.25">
      <c r="A163" s="1" t="b">
        <v>0</v>
      </c>
      <c r="B163" s="1" t="s">
        <v>4157</v>
      </c>
      <c r="C163" s="2">
        <v>1</v>
      </c>
      <c r="D163" s="1" t="s">
        <v>27</v>
      </c>
      <c r="E163" s="2">
        <v>233</v>
      </c>
      <c r="F163" s="1" t="s">
        <v>1452</v>
      </c>
      <c r="G163" s="1" t="s">
        <v>1455</v>
      </c>
      <c r="H163" s="1" t="s">
        <v>1455</v>
      </c>
      <c r="I163" s="2" t="s">
        <v>29</v>
      </c>
      <c r="J163" s="3">
        <v>56</v>
      </c>
      <c r="K163" s="3">
        <v>12000</v>
      </c>
      <c r="L163" s="3">
        <v>672000</v>
      </c>
      <c r="M163" s="1" t="s">
        <v>29</v>
      </c>
      <c r="N163" s="1" t="s">
        <v>30</v>
      </c>
      <c r="O163" s="3">
        <v>0</v>
      </c>
      <c r="P163" s="4" t="s">
        <v>4155</v>
      </c>
      <c r="Q163" s="1" t="b">
        <v>0</v>
      </c>
      <c r="R163" s="2">
        <v>12000</v>
      </c>
      <c r="S163" s="3">
        <v>672000</v>
      </c>
      <c r="T163" s="2" t="s">
        <v>29</v>
      </c>
      <c r="U163" s="3">
        <v>0</v>
      </c>
      <c r="V163" s="2" t="s">
        <v>29</v>
      </c>
      <c r="W163" s="3">
        <v>0</v>
      </c>
      <c r="X163" s="2" t="s">
        <v>29</v>
      </c>
      <c r="Y163" s="3">
        <v>0</v>
      </c>
      <c r="Z163" s="1" t="s">
        <v>29</v>
      </c>
      <c r="AA163" s="1" t="b">
        <v>0</v>
      </c>
    </row>
    <row r="164" spans="1:27" x14ac:dyDescent="0.25">
      <c r="A164" s="1" t="b">
        <v>0</v>
      </c>
      <c r="B164" s="1" t="s">
        <v>4158</v>
      </c>
      <c r="C164" s="2">
        <v>1</v>
      </c>
      <c r="D164" s="1" t="s">
        <v>27</v>
      </c>
      <c r="E164" s="2">
        <v>388</v>
      </c>
      <c r="F164" s="1" t="s">
        <v>1456</v>
      </c>
      <c r="G164" s="1" t="s">
        <v>1457</v>
      </c>
      <c r="H164" s="1" t="s">
        <v>1457</v>
      </c>
      <c r="I164" s="2" t="s">
        <v>29</v>
      </c>
      <c r="J164" s="3">
        <v>6</v>
      </c>
      <c r="K164" s="3">
        <v>10000</v>
      </c>
      <c r="L164" s="3">
        <v>60000</v>
      </c>
      <c r="M164" s="1" t="s">
        <v>29</v>
      </c>
      <c r="N164" s="1" t="s">
        <v>40</v>
      </c>
      <c r="O164" s="3">
        <v>0</v>
      </c>
      <c r="P164" s="4" t="s">
        <v>4155</v>
      </c>
      <c r="Q164" s="1" t="b">
        <v>0</v>
      </c>
      <c r="R164" s="2">
        <v>10000</v>
      </c>
      <c r="S164" s="3">
        <v>60000</v>
      </c>
      <c r="T164" s="2" t="s">
        <v>29</v>
      </c>
      <c r="U164" s="3">
        <v>0</v>
      </c>
      <c r="V164" s="2" t="s">
        <v>29</v>
      </c>
      <c r="W164" s="3">
        <v>0</v>
      </c>
      <c r="X164" s="2" t="s">
        <v>29</v>
      </c>
      <c r="Y164" s="3">
        <v>0</v>
      </c>
      <c r="Z164" s="1" t="s">
        <v>29</v>
      </c>
      <c r="AA164" s="1" t="b">
        <v>0</v>
      </c>
    </row>
    <row r="165" spans="1:27" x14ac:dyDescent="0.25">
      <c r="A165" s="1" t="b">
        <v>0</v>
      </c>
      <c r="B165" s="1" t="s">
        <v>4159</v>
      </c>
      <c r="C165" s="2">
        <v>1</v>
      </c>
      <c r="D165" s="1" t="s">
        <v>27</v>
      </c>
      <c r="E165" s="2">
        <v>1511</v>
      </c>
      <c r="F165" s="1" t="s">
        <v>1383</v>
      </c>
      <c r="G165" s="1" t="s">
        <v>1458</v>
      </c>
      <c r="H165" s="1" t="s">
        <v>1458</v>
      </c>
      <c r="I165" s="2" t="s">
        <v>29</v>
      </c>
      <c r="J165" s="3">
        <v>5.5</v>
      </c>
      <c r="K165" s="3">
        <v>25200</v>
      </c>
      <c r="L165" s="3">
        <v>138600</v>
      </c>
      <c r="M165" s="1" t="s">
        <v>29</v>
      </c>
      <c r="N165" s="1" t="s">
        <v>30</v>
      </c>
      <c r="O165" s="3">
        <v>0</v>
      </c>
      <c r="P165" s="4" t="s">
        <v>4155</v>
      </c>
      <c r="Q165" s="1" t="b">
        <v>0</v>
      </c>
      <c r="R165" s="2">
        <v>25200</v>
      </c>
      <c r="S165" s="3">
        <v>138600</v>
      </c>
      <c r="T165" s="2" t="s">
        <v>29</v>
      </c>
      <c r="U165" s="3">
        <v>0</v>
      </c>
      <c r="V165" s="2" t="s">
        <v>29</v>
      </c>
      <c r="W165" s="3">
        <v>0</v>
      </c>
      <c r="X165" s="2" t="s">
        <v>29</v>
      </c>
      <c r="Y165" s="3">
        <v>0</v>
      </c>
      <c r="Z165" s="1" t="s">
        <v>29</v>
      </c>
      <c r="AA165" s="1" t="b">
        <v>0</v>
      </c>
    </row>
    <row r="166" spans="1:27" x14ac:dyDescent="0.25">
      <c r="A166" s="1" t="b">
        <v>0</v>
      </c>
      <c r="B166" s="1" t="s">
        <v>4160</v>
      </c>
      <c r="C166" s="2">
        <v>1</v>
      </c>
      <c r="D166" s="1" t="s">
        <v>27</v>
      </c>
      <c r="E166" s="2">
        <v>9263</v>
      </c>
      <c r="F166" s="1" t="s">
        <v>1456</v>
      </c>
      <c r="G166" s="1" t="s">
        <v>1459</v>
      </c>
      <c r="H166" s="1" t="s">
        <v>1459</v>
      </c>
      <c r="I166" s="2" t="s">
        <v>29</v>
      </c>
      <c r="J166" s="3">
        <v>10</v>
      </c>
      <c r="K166" s="3">
        <v>8000</v>
      </c>
      <c r="L166" s="3">
        <v>80000</v>
      </c>
      <c r="M166" s="1" t="s">
        <v>29</v>
      </c>
      <c r="N166" s="1" t="s">
        <v>29</v>
      </c>
      <c r="O166" s="3">
        <v>0</v>
      </c>
      <c r="P166" s="4" t="s">
        <v>4155</v>
      </c>
      <c r="Q166" s="1" t="b">
        <v>0</v>
      </c>
      <c r="R166" s="2">
        <v>8000</v>
      </c>
      <c r="S166" s="3">
        <v>80000</v>
      </c>
      <c r="T166" s="2" t="s">
        <v>29</v>
      </c>
      <c r="U166" s="3">
        <v>0</v>
      </c>
      <c r="V166" s="2" t="s">
        <v>29</v>
      </c>
      <c r="W166" s="3">
        <v>0</v>
      </c>
      <c r="X166" s="2" t="s">
        <v>29</v>
      </c>
      <c r="Y166" s="3">
        <v>0</v>
      </c>
      <c r="Z166" s="1" t="s">
        <v>29</v>
      </c>
      <c r="AA166" s="1" t="b">
        <v>0</v>
      </c>
    </row>
    <row r="167" spans="1:27" x14ac:dyDescent="0.25">
      <c r="A167" s="1"/>
      <c r="B167" s="1"/>
      <c r="C167" s="2"/>
      <c r="D167" s="1"/>
      <c r="E167" s="2"/>
      <c r="F167" s="1"/>
      <c r="G167" s="1"/>
      <c r="H167" s="1"/>
      <c r="I167" s="2"/>
      <c r="J167" s="3"/>
      <c r="K167" s="3"/>
      <c r="L167" s="6">
        <f>SUBTOTAL(9,L161:L166)</f>
        <v>2182600</v>
      </c>
      <c r="M167" s="1"/>
      <c r="N167" s="1"/>
      <c r="O167" s="3"/>
      <c r="P167" s="4"/>
      <c r="Q167" s="1"/>
      <c r="R167" s="2"/>
      <c r="S167" s="3"/>
      <c r="T167" s="2"/>
      <c r="U167" s="3"/>
      <c r="V167" s="2"/>
      <c r="W167" s="3"/>
      <c r="X167" s="2"/>
      <c r="Y167" s="3"/>
      <c r="Z167" s="1"/>
      <c r="AA167" s="1"/>
    </row>
    <row r="168" spans="1:27" x14ac:dyDescent="0.25">
      <c r="A168" s="5" t="s">
        <v>4161</v>
      </c>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1:27" x14ac:dyDescent="0.25">
      <c r="A169" s="1" t="b">
        <v>0</v>
      </c>
      <c r="B169" s="1" t="s">
        <v>4162</v>
      </c>
      <c r="C169" s="2">
        <v>1</v>
      </c>
      <c r="D169" s="1" t="s">
        <v>27</v>
      </c>
      <c r="E169" s="2">
        <v>222</v>
      </c>
      <c r="F169" s="1" t="s">
        <v>1460</v>
      </c>
      <c r="G169" s="1" t="s">
        <v>1461</v>
      </c>
      <c r="H169" s="1" t="s">
        <v>1461</v>
      </c>
      <c r="I169" s="2" t="s">
        <v>29</v>
      </c>
      <c r="J169" s="3">
        <v>13</v>
      </c>
      <c r="K169" s="3">
        <v>37000</v>
      </c>
      <c r="L169" s="3">
        <v>481000</v>
      </c>
      <c r="M169" s="1" t="s">
        <v>29</v>
      </c>
      <c r="N169" s="1" t="s">
        <v>40</v>
      </c>
      <c r="O169" s="3">
        <v>0</v>
      </c>
      <c r="P169" s="4" t="s">
        <v>4163</v>
      </c>
      <c r="Q169" s="1" t="b">
        <v>0</v>
      </c>
      <c r="R169" s="2">
        <v>37000</v>
      </c>
      <c r="S169" s="3">
        <v>481000</v>
      </c>
      <c r="T169" s="2" t="s">
        <v>29</v>
      </c>
      <c r="U169" s="3">
        <v>0</v>
      </c>
      <c r="V169" s="2" t="s">
        <v>29</v>
      </c>
      <c r="W169" s="3">
        <v>0</v>
      </c>
      <c r="X169" s="2" t="s">
        <v>29</v>
      </c>
      <c r="Y169" s="3">
        <v>0</v>
      </c>
      <c r="Z169" s="1" t="s">
        <v>31</v>
      </c>
      <c r="AA169" s="1" t="b">
        <v>0</v>
      </c>
    </row>
    <row r="170" spans="1:27" x14ac:dyDescent="0.25">
      <c r="A170" s="1" t="b">
        <v>0</v>
      </c>
      <c r="B170" s="1" t="s">
        <v>4164</v>
      </c>
      <c r="C170" s="2">
        <v>1</v>
      </c>
      <c r="D170" s="1" t="s">
        <v>27</v>
      </c>
      <c r="E170" s="2">
        <v>242</v>
      </c>
      <c r="F170" s="1" t="s">
        <v>1405</v>
      </c>
      <c r="G170" s="1" t="s">
        <v>1564</v>
      </c>
      <c r="H170" s="1" t="s">
        <v>1564</v>
      </c>
      <c r="I170" s="2" t="s">
        <v>29</v>
      </c>
      <c r="J170" s="3">
        <v>65</v>
      </c>
      <c r="K170" s="3">
        <v>120</v>
      </c>
      <c r="L170" s="3">
        <v>7800</v>
      </c>
      <c r="M170" s="1" t="s">
        <v>29</v>
      </c>
      <c r="N170" s="1" t="s">
        <v>40</v>
      </c>
      <c r="O170" s="3">
        <v>0</v>
      </c>
      <c r="P170" s="4" t="s">
        <v>4163</v>
      </c>
      <c r="Q170" s="1" t="b">
        <v>0</v>
      </c>
      <c r="R170" s="2">
        <v>120</v>
      </c>
      <c r="S170" s="3">
        <v>7800</v>
      </c>
      <c r="T170" s="2" t="s">
        <v>29</v>
      </c>
      <c r="U170" s="3">
        <v>0</v>
      </c>
      <c r="V170" s="2" t="s">
        <v>29</v>
      </c>
      <c r="W170" s="3">
        <v>0</v>
      </c>
      <c r="X170" s="2" t="s">
        <v>29</v>
      </c>
      <c r="Y170" s="3">
        <v>0</v>
      </c>
      <c r="Z170" s="1" t="s">
        <v>29</v>
      </c>
      <c r="AA170" s="1" t="b">
        <v>0</v>
      </c>
    </row>
    <row r="171" spans="1:27" x14ac:dyDescent="0.25">
      <c r="A171" s="1" t="b">
        <v>0</v>
      </c>
      <c r="B171" s="1" t="s">
        <v>4165</v>
      </c>
      <c r="C171" s="2">
        <v>1</v>
      </c>
      <c r="D171" s="1" t="s">
        <v>27</v>
      </c>
      <c r="E171" s="2">
        <v>269</v>
      </c>
      <c r="F171" s="1" t="s">
        <v>1405</v>
      </c>
      <c r="G171" s="1" t="s">
        <v>1565</v>
      </c>
      <c r="H171" s="1" t="s">
        <v>1565</v>
      </c>
      <c r="I171" s="2" t="s">
        <v>29</v>
      </c>
      <c r="J171" s="3">
        <v>5</v>
      </c>
      <c r="K171" s="3">
        <v>250</v>
      </c>
      <c r="L171" s="3">
        <v>1250</v>
      </c>
      <c r="M171" s="1" t="s">
        <v>29</v>
      </c>
      <c r="N171" s="1" t="s">
        <v>40</v>
      </c>
      <c r="O171" s="3">
        <v>0</v>
      </c>
      <c r="P171" s="4" t="s">
        <v>4163</v>
      </c>
      <c r="Q171" s="1" t="b">
        <v>0</v>
      </c>
      <c r="R171" s="2">
        <v>250</v>
      </c>
      <c r="S171" s="3">
        <v>1250</v>
      </c>
      <c r="T171" s="2" t="s">
        <v>29</v>
      </c>
      <c r="U171" s="3">
        <v>0</v>
      </c>
      <c r="V171" s="2" t="s">
        <v>29</v>
      </c>
      <c r="W171" s="3">
        <v>0</v>
      </c>
      <c r="X171" s="2" t="s">
        <v>29</v>
      </c>
      <c r="Y171" s="3">
        <v>0</v>
      </c>
      <c r="Z171" s="1" t="s">
        <v>29</v>
      </c>
      <c r="AA171" s="1" t="b">
        <v>0</v>
      </c>
    </row>
    <row r="172" spans="1:27" x14ac:dyDescent="0.25">
      <c r="A172" s="1" t="b">
        <v>0</v>
      </c>
      <c r="B172" s="1" t="s">
        <v>4166</v>
      </c>
      <c r="C172" s="2">
        <v>1</v>
      </c>
      <c r="D172" s="1" t="s">
        <v>27</v>
      </c>
      <c r="E172" s="2">
        <v>286</v>
      </c>
      <c r="F172" s="1" t="s">
        <v>1405</v>
      </c>
      <c r="G172" s="1" t="s">
        <v>1566</v>
      </c>
      <c r="H172" s="1" t="s">
        <v>1566</v>
      </c>
      <c r="I172" s="2" t="s">
        <v>29</v>
      </c>
      <c r="J172" s="3">
        <v>21</v>
      </c>
      <c r="K172" s="3">
        <v>400</v>
      </c>
      <c r="L172" s="3">
        <v>8400</v>
      </c>
      <c r="M172" s="1" t="s">
        <v>29</v>
      </c>
      <c r="N172" s="1" t="s">
        <v>30</v>
      </c>
      <c r="O172" s="3">
        <v>0</v>
      </c>
      <c r="P172" s="4" t="s">
        <v>4163</v>
      </c>
      <c r="Q172" s="1" t="b">
        <v>0</v>
      </c>
      <c r="R172" s="2">
        <v>400</v>
      </c>
      <c r="S172" s="3">
        <v>8400</v>
      </c>
      <c r="T172" s="2" t="s">
        <v>29</v>
      </c>
      <c r="U172" s="3">
        <v>0</v>
      </c>
      <c r="V172" s="2" t="s">
        <v>29</v>
      </c>
      <c r="W172" s="3">
        <v>0</v>
      </c>
      <c r="X172" s="2" t="s">
        <v>29</v>
      </c>
      <c r="Y172" s="3">
        <v>0</v>
      </c>
      <c r="Z172" s="1" t="s">
        <v>29</v>
      </c>
      <c r="AA172" s="1" t="b">
        <v>0</v>
      </c>
    </row>
    <row r="173" spans="1:27" x14ac:dyDescent="0.25">
      <c r="A173" s="1" t="b">
        <v>0</v>
      </c>
      <c r="B173" s="1" t="s">
        <v>4167</v>
      </c>
      <c r="C173" s="2">
        <v>1</v>
      </c>
      <c r="D173" s="1" t="s">
        <v>27</v>
      </c>
      <c r="E173" s="2">
        <v>311</v>
      </c>
      <c r="F173" s="1" t="s">
        <v>1411</v>
      </c>
      <c r="G173" s="1" t="s">
        <v>1462</v>
      </c>
      <c r="H173" s="1" t="s">
        <v>1463</v>
      </c>
      <c r="I173" s="2" t="s">
        <v>29</v>
      </c>
      <c r="J173" s="3">
        <v>20</v>
      </c>
      <c r="K173" s="3">
        <v>200</v>
      </c>
      <c r="L173" s="3">
        <v>4000</v>
      </c>
      <c r="M173" s="1" t="s">
        <v>29</v>
      </c>
      <c r="N173" s="1" t="s">
        <v>40</v>
      </c>
      <c r="O173" s="3">
        <v>0</v>
      </c>
      <c r="P173" s="4" t="s">
        <v>4163</v>
      </c>
      <c r="Q173" s="1" t="b">
        <v>0</v>
      </c>
      <c r="R173" s="2">
        <v>200</v>
      </c>
      <c r="S173" s="3">
        <v>4000</v>
      </c>
      <c r="T173" s="2" t="s">
        <v>29</v>
      </c>
      <c r="U173" s="3">
        <v>0</v>
      </c>
      <c r="V173" s="2" t="s">
        <v>29</v>
      </c>
      <c r="W173" s="3">
        <v>0</v>
      </c>
      <c r="X173" s="2" t="s">
        <v>29</v>
      </c>
      <c r="Y173" s="3">
        <v>0</v>
      </c>
      <c r="Z173" s="1" t="s">
        <v>31</v>
      </c>
      <c r="AA173" s="1" t="b">
        <v>0</v>
      </c>
    </row>
    <row r="174" spans="1:27" x14ac:dyDescent="0.25">
      <c r="A174" s="1" t="b">
        <v>0</v>
      </c>
      <c r="B174" s="1" t="s">
        <v>4168</v>
      </c>
      <c r="C174" s="2">
        <v>1</v>
      </c>
      <c r="D174" s="1" t="s">
        <v>27</v>
      </c>
      <c r="E174" s="2">
        <v>411</v>
      </c>
      <c r="F174" s="1" t="s">
        <v>1464</v>
      </c>
      <c r="G174" s="1" t="s">
        <v>1465</v>
      </c>
      <c r="H174" s="1" t="s">
        <v>1465</v>
      </c>
      <c r="I174" s="2" t="s">
        <v>29</v>
      </c>
      <c r="J174" s="3">
        <v>3.5</v>
      </c>
      <c r="K174" s="3">
        <v>1550</v>
      </c>
      <c r="L174" s="3">
        <v>5425</v>
      </c>
      <c r="M174" s="1" t="s">
        <v>29</v>
      </c>
      <c r="N174" s="1" t="s">
        <v>30</v>
      </c>
      <c r="O174" s="3">
        <v>0</v>
      </c>
      <c r="P174" s="4" t="s">
        <v>4163</v>
      </c>
      <c r="Q174" s="1" t="b">
        <v>0</v>
      </c>
      <c r="R174" s="2">
        <v>1550</v>
      </c>
      <c r="S174" s="3">
        <v>5425</v>
      </c>
      <c r="T174" s="2" t="s">
        <v>29</v>
      </c>
      <c r="U174" s="3">
        <v>0</v>
      </c>
      <c r="V174" s="2" t="s">
        <v>29</v>
      </c>
      <c r="W174" s="3">
        <v>0</v>
      </c>
      <c r="X174" s="2" t="s">
        <v>29</v>
      </c>
      <c r="Y174" s="3">
        <v>0</v>
      </c>
      <c r="Z174" s="1" t="s">
        <v>31</v>
      </c>
      <c r="AA174" s="1" t="b">
        <v>0</v>
      </c>
    </row>
    <row r="175" spans="1:27" x14ac:dyDescent="0.25">
      <c r="A175" s="1" t="b">
        <v>0</v>
      </c>
      <c r="B175" s="1" t="s">
        <v>4169</v>
      </c>
      <c r="C175" s="2">
        <v>1</v>
      </c>
      <c r="D175" s="1" t="s">
        <v>27</v>
      </c>
      <c r="E175" s="2">
        <v>611</v>
      </c>
      <c r="F175" s="1" t="s">
        <v>1405</v>
      </c>
      <c r="G175" s="1" t="s">
        <v>1466</v>
      </c>
      <c r="H175" s="1" t="s">
        <v>1466</v>
      </c>
      <c r="I175" s="2" t="s">
        <v>29</v>
      </c>
      <c r="J175" s="3">
        <v>3</v>
      </c>
      <c r="K175" s="3">
        <v>30000</v>
      </c>
      <c r="L175" s="3">
        <v>90000</v>
      </c>
      <c r="M175" s="1" t="s">
        <v>29</v>
      </c>
      <c r="N175" s="1" t="s">
        <v>30</v>
      </c>
      <c r="O175" s="3">
        <v>0</v>
      </c>
      <c r="P175" s="4" t="s">
        <v>4163</v>
      </c>
      <c r="Q175" s="1" t="b">
        <v>0</v>
      </c>
      <c r="R175" s="2">
        <v>30000</v>
      </c>
      <c r="S175" s="3">
        <v>90000</v>
      </c>
      <c r="T175" s="2" t="s">
        <v>29</v>
      </c>
      <c r="U175" s="3">
        <v>0</v>
      </c>
      <c r="V175" s="2" t="s">
        <v>29</v>
      </c>
      <c r="W175" s="3">
        <v>0</v>
      </c>
      <c r="X175" s="2" t="s">
        <v>29</v>
      </c>
      <c r="Y175" s="3">
        <v>0</v>
      </c>
      <c r="Z175" s="1" t="s">
        <v>29</v>
      </c>
      <c r="AA175" s="1" t="b">
        <v>0</v>
      </c>
    </row>
    <row r="176" spans="1:27" x14ac:dyDescent="0.25">
      <c r="A176" s="1" t="b">
        <v>0</v>
      </c>
      <c r="B176" s="1" t="s">
        <v>4170</v>
      </c>
      <c r="C176" s="2">
        <v>1</v>
      </c>
      <c r="D176" s="1" t="s">
        <v>27</v>
      </c>
      <c r="E176" s="2">
        <v>811</v>
      </c>
      <c r="F176" s="1" t="s">
        <v>1467</v>
      </c>
      <c r="G176" s="1" t="s">
        <v>1468</v>
      </c>
      <c r="H176" s="1" t="s">
        <v>1468</v>
      </c>
      <c r="I176" s="2" t="s">
        <v>29</v>
      </c>
      <c r="J176" s="3">
        <v>3.2</v>
      </c>
      <c r="K176" s="3">
        <v>76000</v>
      </c>
      <c r="L176" s="3">
        <v>243200</v>
      </c>
      <c r="M176" s="1" t="s">
        <v>29</v>
      </c>
      <c r="N176" s="1" t="s">
        <v>30</v>
      </c>
      <c r="O176" s="3">
        <v>0</v>
      </c>
      <c r="P176" s="4" t="s">
        <v>4163</v>
      </c>
      <c r="Q176" s="1" t="b">
        <v>0</v>
      </c>
      <c r="R176" s="2">
        <v>76000</v>
      </c>
      <c r="S176" s="3">
        <v>243200</v>
      </c>
      <c r="T176" s="2" t="s">
        <v>29</v>
      </c>
      <c r="U176" s="3">
        <v>0</v>
      </c>
      <c r="V176" s="2" t="s">
        <v>29</v>
      </c>
      <c r="W176" s="3">
        <v>0</v>
      </c>
      <c r="X176" s="2" t="s">
        <v>29</v>
      </c>
      <c r="Y176" s="3">
        <v>0</v>
      </c>
      <c r="Z176" s="1" t="s">
        <v>29</v>
      </c>
      <c r="AA176" s="1" t="b">
        <v>0</v>
      </c>
    </row>
    <row r="177" spans="1:27" x14ac:dyDescent="0.25">
      <c r="A177" s="1" t="b">
        <v>0</v>
      </c>
      <c r="B177" s="1" t="s">
        <v>4171</v>
      </c>
      <c r="C177" s="2">
        <v>1</v>
      </c>
      <c r="D177" s="1" t="s">
        <v>27</v>
      </c>
      <c r="E177" s="2">
        <v>1011</v>
      </c>
      <c r="F177" s="1" t="s">
        <v>1469</v>
      </c>
      <c r="G177" s="1" t="s">
        <v>1470</v>
      </c>
      <c r="H177" s="1" t="s">
        <v>1470</v>
      </c>
      <c r="I177" s="2" t="s">
        <v>29</v>
      </c>
      <c r="J177" s="3">
        <v>5</v>
      </c>
      <c r="K177" s="3">
        <v>70000</v>
      </c>
      <c r="L177" s="3">
        <v>350000</v>
      </c>
      <c r="M177" s="1" t="s">
        <v>29</v>
      </c>
      <c r="N177" s="1" t="s">
        <v>30</v>
      </c>
      <c r="O177" s="3">
        <v>0</v>
      </c>
      <c r="P177" s="4" t="s">
        <v>4163</v>
      </c>
      <c r="Q177" s="1" t="b">
        <v>0</v>
      </c>
      <c r="R177" s="2">
        <v>70000</v>
      </c>
      <c r="S177" s="3">
        <v>350000</v>
      </c>
      <c r="T177" s="2" t="s">
        <v>29</v>
      </c>
      <c r="U177" s="3">
        <v>0</v>
      </c>
      <c r="V177" s="2" t="s">
        <v>29</v>
      </c>
      <c r="W177" s="3">
        <v>0</v>
      </c>
      <c r="X177" s="2" t="s">
        <v>29</v>
      </c>
      <c r="Y177" s="3">
        <v>0</v>
      </c>
      <c r="Z177" s="1" t="s">
        <v>31</v>
      </c>
      <c r="AA177" s="1" t="b">
        <v>0</v>
      </c>
    </row>
    <row r="178" spans="1:27" x14ac:dyDescent="0.25">
      <c r="A178" s="1" t="b">
        <v>0</v>
      </c>
      <c r="B178" s="1" t="s">
        <v>4172</v>
      </c>
      <c r="C178" s="2">
        <v>1</v>
      </c>
      <c r="D178" s="1" t="s">
        <v>27</v>
      </c>
      <c r="E178" s="2">
        <v>1211</v>
      </c>
      <c r="F178" s="1" t="s">
        <v>1471</v>
      </c>
      <c r="G178" s="1" t="s">
        <v>1472</v>
      </c>
      <c r="H178" s="1" t="s">
        <v>1472</v>
      </c>
      <c r="I178" s="2" t="s">
        <v>29</v>
      </c>
      <c r="J178" s="3">
        <v>6.1</v>
      </c>
      <c r="K178" s="3">
        <v>20800</v>
      </c>
      <c r="L178" s="3">
        <v>126880</v>
      </c>
      <c r="M178" s="1" t="s">
        <v>29</v>
      </c>
      <c r="N178" s="1" t="s">
        <v>30</v>
      </c>
      <c r="O178" s="3">
        <v>0</v>
      </c>
      <c r="P178" s="4" t="s">
        <v>4163</v>
      </c>
      <c r="Q178" s="1" t="b">
        <v>0</v>
      </c>
      <c r="R178" s="2">
        <v>20800</v>
      </c>
      <c r="S178" s="3">
        <v>126880</v>
      </c>
      <c r="T178" s="2" t="s">
        <v>29</v>
      </c>
      <c r="U178" s="3">
        <v>0</v>
      </c>
      <c r="V178" s="2" t="s">
        <v>29</v>
      </c>
      <c r="W178" s="3">
        <v>0</v>
      </c>
      <c r="X178" s="2" t="s">
        <v>29</v>
      </c>
      <c r="Y178" s="3">
        <v>0</v>
      </c>
      <c r="Z178" s="1" t="s">
        <v>29</v>
      </c>
      <c r="AA178" s="1" t="b">
        <v>0</v>
      </c>
    </row>
    <row r="179" spans="1:27" x14ac:dyDescent="0.25">
      <c r="A179" s="1" t="b">
        <v>0</v>
      </c>
      <c r="B179" s="1" t="s">
        <v>4173</v>
      </c>
      <c r="C179" s="2">
        <v>1</v>
      </c>
      <c r="D179" s="1" t="s">
        <v>27</v>
      </c>
      <c r="E179" s="2">
        <v>1411</v>
      </c>
      <c r="F179" s="1" t="s">
        <v>1405</v>
      </c>
      <c r="G179" s="1" t="s">
        <v>1473</v>
      </c>
      <c r="H179" s="1" t="s">
        <v>1473</v>
      </c>
      <c r="I179" s="2" t="s">
        <v>29</v>
      </c>
      <c r="J179" s="3">
        <v>63</v>
      </c>
      <c r="K179" s="3">
        <v>250</v>
      </c>
      <c r="L179" s="3">
        <v>15750</v>
      </c>
      <c r="M179" s="1" t="s">
        <v>29</v>
      </c>
      <c r="N179" s="1" t="s">
        <v>40</v>
      </c>
      <c r="O179" s="3">
        <v>0</v>
      </c>
      <c r="P179" s="4" t="s">
        <v>4163</v>
      </c>
      <c r="Q179" s="1" t="b">
        <v>0</v>
      </c>
      <c r="R179" s="2">
        <v>250</v>
      </c>
      <c r="S179" s="3">
        <v>15750</v>
      </c>
      <c r="T179" s="2" t="s">
        <v>29</v>
      </c>
      <c r="U179" s="3">
        <v>0</v>
      </c>
      <c r="V179" s="2" t="s">
        <v>29</v>
      </c>
      <c r="W179" s="3">
        <v>0</v>
      </c>
      <c r="X179" s="2" t="s">
        <v>29</v>
      </c>
      <c r="Y179" s="3">
        <v>0</v>
      </c>
      <c r="Z179" s="1" t="s">
        <v>29</v>
      </c>
      <c r="AA179" s="1" t="b">
        <v>0</v>
      </c>
    </row>
    <row r="180" spans="1:27" x14ac:dyDescent="0.25">
      <c r="A180" s="1"/>
      <c r="B180" s="1"/>
      <c r="C180" s="2"/>
      <c r="D180" s="1"/>
      <c r="E180" s="2"/>
      <c r="F180" s="1"/>
      <c r="G180" s="1"/>
      <c r="H180" s="1"/>
      <c r="I180" s="2"/>
      <c r="J180" s="3"/>
      <c r="K180" s="3"/>
      <c r="L180" s="6">
        <f>SUBTOTAL(9,L169:L179)</f>
        <v>1333705</v>
      </c>
      <c r="M180" s="1"/>
      <c r="N180" s="1"/>
      <c r="O180" s="3"/>
      <c r="P180" s="4"/>
      <c r="Q180" s="1"/>
      <c r="R180" s="2"/>
      <c r="S180" s="3"/>
      <c r="T180" s="2"/>
      <c r="U180" s="3"/>
      <c r="V180" s="2"/>
      <c r="W180" s="3"/>
      <c r="X180" s="2"/>
      <c r="Y180" s="3"/>
      <c r="Z180" s="1"/>
      <c r="AA180" s="1"/>
    </row>
    <row r="181" spans="1:27" x14ac:dyDescent="0.25">
      <c r="A181" s="5" t="s">
        <v>4174</v>
      </c>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1:27" x14ac:dyDescent="0.25">
      <c r="A182" s="1" t="b">
        <v>0</v>
      </c>
      <c r="B182" s="1" t="s">
        <v>4175</v>
      </c>
      <c r="C182" s="2">
        <v>1</v>
      </c>
      <c r="D182" s="1" t="s">
        <v>776</v>
      </c>
      <c r="E182" s="2">
        <v>152</v>
      </c>
      <c r="F182" s="1" t="s">
        <v>1474</v>
      </c>
      <c r="G182" s="1" t="s">
        <v>1475</v>
      </c>
      <c r="H182" s="1" t="s">
        <v>1475</v>
      </c>
      <c r="I182" s="2" t="s">
        <v>29</v>
      </c>
      <c r="J182" s="3">
        <v>1250</v>
      </c>
      <c r="K182" s="3">
        <v>34</v>
      </c>
      <c r="L182" s="3">
        <v>42500</v>
      </c>
      <c r="M182" s="1" t="s">
        <v>29</v>
      </c>
      <c r="N182" s="1" t="s">
        <v>30</v>
      </c>
      <c r="O182" s="3">
        <v>0</v>
      </c>
      <c r="P182" s="4" t="s">
        <v>4176</v>
      </c>
      <c r="Q182" s="1" t="b">
        <v>0</v>
      </c>
      <c r="R182" s="2">
        <v>34</v>
      </c>
      <c r="S182" s="3">
        <v>42500</v>
      </c>
      <c r="T182" s="2" t="s">
        <v>29</v>
      </c>
      <c r="U182" s="3">
        <v>0</v>
      </c>
      <c r="V182" s="2" t="s">
        <v>29</v>
      </c>
      <c r="W182" s="3">
        <v>0</v>
      </c>
      <c r="X182" s="2" t="s">
        <v>29</v>
      </c>
      <c r="Y182" s="3">
        <v>0</v>
      </c>
      <c r="Z182" s="1" t="s">
        <v>29</v>
      </c>
      <c r="AA182" s="1" t="b">
        <v>0</v>
      </c>
    </row>
    <row r="183" spans="1:27" x14ac:dyDescent="0.25">
      <c r="A183" s="1" t="b">
        <v>0</v>
      </c>
      <c r="B183" s="1" t="s">
        <v>4177</v>
      </c>
      <c r="C183" s="2">
        <v>1</v>
      </c>
      <c r="D183" s="1" t="s">
        <v>776</v>
      </c>
      <c r="E183" s="2">
        <v>154</v>
      </c>
      <c r="F183" s="1" t="s">
        <v>1476</v>
      </c>
      <c r="G183" s="1" t="s">
        <v>1477</v>
      </c>
      <c r="H183" s="1" t="s">
        <v>1477</v>
      </c>
      <c r="I183" s="2" t="s">
        <v>29</v>
      </c>
      <c r="J183" s="3">
        <v>5500</v>
      </c>
      <c r="K183" s="3">
        <v>10</v>
      </c>
      <c r="L183" s="3">
        <v>55000</v>
      </c>
      <c r="M183" s="1" t="s">
        <v>29</v>
      </c>
      <c r="N183" s="1" t="s">
        <v>30</v>
      </c>
      <c r="O183" s="3">
        <v>0</v>
      </c>
      <c r="P183" s="4" t="s">
        <v>4176</v>
      </c>
      <c r="Q183" s="1" t="b">
        <v>0</v>
      </c>
      <c r="R183" s="2">
        <v>10</v>
      </c>
      <c r="S183" s="3">
        <v>55000</v>
      </c>
      <c r="T183" s="2" t="s">
        <v>29</v>
      </c>
      <c r="U183" s="3">
        <v>0</v>
      </c>
      <c r="V183" s="2" t="s">
        <v>29</v>
      </c>
      <c r="W183" s="3">
        <v>0</v>
      </c>
      <c r="X183" s="2" t="s">
        <v>29</v>
      </c>
      <c r="Y183" s="3">
        <v>0</v>
      </c>
      <c r="Z183" s="1" t="s">
        <v>29</v>
      </c>
      <c r="AA183" s="1" t="b">
        <v>0</v>
      </c>
    </row>
    <row r="184" spans="1:27" x14ac:dyDescent="0.25">
      <c r="A184" s="1" t="b">
        <v>0</v>
      </c>
      <c r="B184" s="1" t="s">
        <v>4178</v>
      </c>
      <c r="C184" s="2">
        <v>1</v>
      </c>
      <c r="D184" s="1" t="s">
        <v>776</v>
      </c>
      <c r="E184" s="2">
        <v>156</v>
      </c>
      <c r="F184" s="1" t="s">
        <v>1478</v>
      </c>
      <c r="G184" s="1" t="s">
        <v>1479</v>
      </c>
      <c r="H184" s="1" t="s">
        <v>1479</v>
      </c>
      <c r="I184" s="2" t="s">
        <v>29</v>
      </c>
      <c r="J184" s="3">
        <v>15200</v>
      </c>
      <c r="K184" s="3">
        <v>10</v>
      </c>
      <c r="L184" s="3">
        <v>152000</v>
      </c>
      <c r="M184" s="1" t="s">
        <v>29</v>
      </c>
      <c r="N184" s="1" t="s">
        <v>30</v>
      </c>
      <c r="O184" s="3">
        <v>0</v>
      </c>
      <c r="P184" s="4" t="s">
        <v>4176</v>
      </c>
      <c r="Q184" s="1" t="b">
        <v>0</v>
      </c>
      <c r="R184" s="2">
        <v>10</v>
      </c>
      <c r="S184" s="3">
        <v>152000</v>
      </c>
      <c r="T184" s="2" t="s">
        <v>29</v>
      </c>
      <c r="U184" s="3">
        <v>0</v>
      </c>
      <c r="V184" s="2" t="s">
        <v>29</v>
      </c>
      <c r="W184" s="3">
        <v>0</v>
      </c>
      <c r="X184" s="2" t="s">
        <v>29</v>
      </c>
      <c r="Y184" s="3">
        <v>0</v>
      </c>
      <c r="Z184" s="1" t="s">
        <v>29</v>
      </c>
      <c r="AA184" s="1" t="b">
        <v>0</v>
      </c>
    </row>
    <row r="185" spans="1:27" x14ac:dyDescent="0.25">
      <c r="A185" s="1" t="b">
        <v>0</v>
      </c>
      <c r="B185" s="1" t="s">
        <v>4179</v>
      </c>
      <c r="C185" s="2">
        <v>1</v>
      </c>
      <c r="D185" s="1" t="s">
        <v>776</v>
      </c>
      <c r="E185" s="2">
        <v>160</v>
      </c>
      <c r="F185" s="1" t="s">
        <v>1480</v>
      </c>
      <c r="G185" s="1" t="s">
        <v>1481</v>
      </c>
      <c r="H185" s="1" t="s">
        <v>1481</v>
      </c>
      <c r="I185" s="2" t="s">
        <v>29</v>
      </c>
      <c r="J185" s="3">
        <v>2219</v>
      </c>
      <c r="K185" s="3">
        <v>8</v>
      </c>
      <c r="L185" s="3">
        <v>17752</v>
      </c>
      <c r="M185" s="1" t="s">
        <v>29</v>
      </c>
      <c r="N185" s="1" t="s">
        <v>40</v>
      </c>
      <c r="O185" s="3">
        <v>0</v>
      </c>
      <c r="P185" s="4" t="s">
        <v>4176</v>
      </c>
      <c r="Q185" s="1" t="b">
        <v>0</v>
      </c>
      <c r="R185" s="2">
        <v>8</v>
      </c>
      <c r="S185" s="3">
        <v>17752</v>
      </c>
      <c r="T185" s="2" t="s">
        <v>29</v>
      </c>
      <c r="U185" s="3">
        <v>0</v>
      </c>
      <c r="V185" s="2" t="s">
        <v>29</v>
      </c>
      <c r="W185" s="3">
        <v>0</v>
      </c>
      <c r="X185" s="2" t="s">
        <v>29</v>
      </c>
      <c r="Y185" s="3">
        <v>0</v>
      </c>
      <c r="Z185" s="1" t="s">
        <v>29</v>
      </c>
      <c r="AA185" s="1" t="b">
        <v>0</v>
      </c>
    </row>
    <row r="186" spans="1:27" x14ac:dyDescent="0.25">
      <c r="A186" s="1" t="b">
        <v>0</v>
      </c>
      <c r="B186" s="1" t="s">
        <v>4180</v>
      </c>
      <c r="C186" s="2">
        <v>1</v>
      </c>
      <c r="D186" s="1" t="s">
        <v>776</v>
      </c>
      <c r="E186" s="2">
        <v>162</v>
      </c>
      <c r="F186" s="1" t="s">
        <v>1482</v>
      </c>
      <c r="G186" s="1" t="s">
        <v>1483</v>
      </c>
      <c r="H186" s="1" t="s">
        <v>1483</v>
      </c>
      <c r="I186" s="2" t="s">
        <v>29</v>
      </c>
      <c r="J186" s="3">
        <v>2219</v>
      </c>
      <c r="K186" s="3">
        <v>8</v>
      </c>
      <c r="L186" s="3">
        <v>17752</v>
      </c>
      <c r="M186" s="1" t="s">
        <v>29</v>
      </c>
      <c r="N186" s="1" t="s">
        <v>40</v>
      </c>
      <c r="O186" s="3">
        <v>0</v>
      </c>
      <c r="P186" s="4" t="s">
        <v>4176</v>
      </c>
      <c r="Q186" s="1" t="b">
        <v>0</v>
      </c>
      <c r="R186" s="2">
        <v>8</v>
      </c>
      <c r="S186" s="3">
        <v>17752</v>
      </c>
      <c r="T186" s="2" t="s">
        <v>29</v>
      </c>
      <c r="U186" s="3">
        <v>0</v>
      </c>
      <c r="V186" s="2" t="s">
        <v>29</v>
      </c>
      <c r="W186" s="3">
        <v>0</v>
      </c>
      <c r="X186" s="2" t="s">
        <v>29</v>
      </c>
      <c r="Y186" s="3">
        <v>0</v>
      </c>
      <c r="Z186" s="1" t="s">
        <v>29</v>
      </c>
      <c r="AA186" s="1" t="b">
        <v>0</v>
      </c>
    </row>
    <row r="187" spans="1:27" x14ac:dyDescent="0.25">
      <c r="A187" s="1" t="b">
        <v>0</v>
      </c>
      <c r="B187" s="1" t="s">
        <v>4181</v>
      </c>
      <c r="C187" s="2">
        <v>1</v>
      </c>
      <c r="D187" s="1" t="s">
        <v>776</v>
      </c>
      <c r="E187" s="2">
        <v>9269</v>
      </c>
      <c r="F187" s="1" t="s">
        <v>1484</v>
      </c>
      <c r="G187" s="1" t="s">
        <v>1485</v>
      </c>
      <c r="H187" s="1" t="s">
        <v>1485</v>
      </c>
      <c r="I187" s="2">
        <v>125</v>
      </c>
      <c r="J187" s="3">
        <v>7200</v>
      </c>
      <c r="K187" s="3">
        <v>1</v>
      </c>
      <c r="L187" s="3">
        <v>7200</v>
      </c>
      <c r="M187" s="1" t="s">
        <v>29</v>
      </c>
      <c r="N187" s="1" t="s">
        <v>40</v>
      </c>
      <c r="O187" s="3">
        <v>0</v>
      </c>
      <c r="P187" s="4" t="s">
        <v>4176</v>
      </c>
      <c r="Q187" s="1" t="b">
        <v>0</v>
      </c>
      <c r="R187" s="2">
        <v>1</v>
      </c>
      <c r="S187" s="3">
        <v>7200</v>
      </c>
      <c r="T187" s="2" t="s">
        <v>29</v>
      </c>
      <c r="U187" s="3">
        <v>0</v>
      </c>
      <c r="V187" s="2" t="s">
        <v>29</v>
      </c>
      <c r="W187" s="3">
        <v>0</v>
      </c>
      <c r="X187" s="2" t="s">
        <v>29</v>
      </c>
      <c r="Y187" s="3">
        <v>0</v>
      </c>
      <c r="Z187" s="1" t="s">
        <v>29</v>
      </c>
      <c r="AA187" s="1" t="b">
        <v>0</v>
      </c>
    </row>
    <row r="188" spans="1:27" x14ac:dyDescent="0.25">
      <c r="A188" s="1" t="b">
        <v>0</v>
      </c>
      <c r="B188" s="1" t="s">
        <v>4182</v>
      </c>
      <c r="C188" s="2">
        <v>1</v>
      </c>
      <c r="D188" s="1" t="s">
        <v>776</v>
      </c>
      <c r="E188" s="2">
        <v>9356</v>
      </c>
      <c r="F188" s="1" t="s">
        <v>1787</v>
      </c>
      <c r="G188" s="1" t="s">
        <v>1788</v>
      </c>
      <c r="H188" s="1" t="s">
        <v>1788</v>
      </c>
      <c r="I188" s="2" t="s">
        <v>29</v>
      </c>
      <c r="J188" s="3">
        <v>24650</v>
      </c>
      <c r="K188" s="3">
        <v>1</v>
      </c>
      <c r="L188" s="3">
        <v>24650</v>
      </c>
      <c r="M188" s="1" t="s">
        <v>29</v>
      </c>
      <c r="N188" s="1" t="s">
        <v>40</v>
      </c>
      <c r="O188" s="3">
        <v>0</v>
      </c>
      <c r="P188" s="4" t="s">
        <v>4176</v>
      </c>
      <c r="Q188" s="1" t="b">
        <v>0</v>
      </c>
      <c r="R188" s="2">
        <v>1</v>
      </c>
      <c r="S188" s="3">
        <v>24650</v>
      </c>
      <c r="T188" s="2" t="s">
        <v>29</v>
      </c>
      <c r="U188" s="3">
        <v>0</v>
      </c>
      <c r="V188" s="2" t="s">
        <v>29</v>
      </c>
      <c r="W188" s="3">
        <v>0</v>
      </c>
      <c r="X188" s="2" t="s">
        <v>29</v>
      </c>
      <c r="Y188" s="3">
        <v>0</v>
      </c>
      <c r="Z188" s="1" t="s">
        <v>29</v>
      </c>
      <c r="AA188" s="1" t="b">
        <v>0</v>
      </c>
    </row>
    <row r="189" spans="1:27" x14ac:dyDescent="0.25">
      <c r="A189" s="1"/>
      <c r="B189" s="1"/>
      <c r="C189" s="2"/>
      <c r="D189" s="1"/>
      <c r="E189" s="2"/>
      <c r="F189" s="1"/>
      <c r="G189" s="1"/>
      <c r="H189" s="1"/>
      <c r="I189" s="2"/>
      <c r="J189" s="3"/>
      <c r="K189" s="3"/>
      <c r="L189" s="6">
        <f>SUBTOTAL(9,L182:L188)</f>
        <v>316854</v>
      </c>
      <c r="M189" s="1"/>
      <c r="N189" s="1"/>
      <c r="O189" s="3"/>
      <c r="P189" s="4"/>
      <c r="Q189" s="1"/>
      <c r="R189" s="2"/>
      <c r="S189" s="3"/>
      <c r="T189" s="2"/>
      <c r="U189" s="3"/>
      <c r="V189" s="2"/>
      <c r="W189" s="3"/>
      <c r="X189" s="2"/>
      <c r="Y189" s="3"/>
      <c r="Z189" s="1"/>
      <c r="AA189" s="1"/>
    </row>
    <row r="190" spans="1:27" x14ac:dyDescent="0.25">
      <c r="A190" s="5" t="s">
        <v>4183</v>
      </c>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1:27" x14ac:dyDescent="0.25">
      <c r="A191" s="1" t="b">
        <v>0</v>
      </c>
      <c r="B191" s="1" t="s">
        <v>4184</v>
      </c>
      <c r="C191" s="2">
        <v>1</v>
      </c>
      <c r="D191" s="1" t="s">
        <v>776</v>
      </c>
      <c r="E191" s="2">
        <v>112</v>
      </c>
      <c r="F191" s="1" t="s">
        <v>1486</v>
      </c>
      <c r="G191" s="1" t="s">
        <v>1487</v>
      </c>
      <c r="H191" s="1" t="s">
        <v>1487</v>
      </c>
      <c r="I191" s="2" t="s">
        <v>29</v>
      </c>
      <c r="J191" s="3">
        <v>250</v>
      </c>
      <c r="K191" s="3">
        <v>135</v>
      </c>
      <c r="L191" s="3">
        <v>33750</v>
      </c>
      <c r="M191" s="1" t="s">
        <v>29</v>
      </c>
      <c r="N191" s="1" t="s">
        <v>30</v>
      </c>
      <c r="O191" s="3">
        <v>0</v>
      </c>
      <c r="P191" s="4" t="s">
        <v>4185</v>
      </c>
      <c r="Q191" s="1" t="b">
        <v>0</v>
      </c>
      <c r="R191" s="2">
        <v>135</v>
      </c>
      <c r="S191" s="3">
        <v>33750</v>
      </c>
      <c r="T191" s="2" t="s">
        <v>29</v>
      </c>
      <c r="U191" s="3">
        <v>0</v>
      </c>
      <c r="V191" s="2" t="s">
        <v>29</v>
      </c>
      <c r="W191" s="3">
        <v>0</v>
      </c>
      <c r="X191" s="2" t="s">
        <v>29</v>
      </c>
      <c r="Y191" s="3">
        <v>0</v>
      </c>
      <c r="Z191" s="1" t="s">
        <v>29</v>
      </c>
      <c r="AA191" s="1" t="b">
        <v>0</v>
      </c>
    </row>
    <row r="192" spans="1:27" x14ac:dyDescent="0.25">
      <c r="A192" s="1" t="b">
        <v>0</v>
      </c>
      <c r="B192" s="1" t="s">
        <v>4186</v>
      </c>
      <c r="C192" s="2">
        <v>1</v>
      </c>
      <c r="D192" s="1" t="s">
        <v>776</v>
      </c>
      <c r="E192" s="2">
        <v>116</v>
      </c>
      <c r="F192" s="1" t="s">
        <v>1488</v>
      </c>
      <c r="G192" s="1" t="s">
        <v>1489</v>
      </c>
      <c r="H192" s="1" t="s">
        <v>1489</v>
      </c>
      <c r="I192" s="2" t="s">
        <v>29</v>
      </c>
      <c r="J192" s="3">
        <v>36</v>
      </c>
      <c r="K192" s="3">
        <v>300</v>
      </c>
      <c r="L192" s="3">
        <v>10800</v>
      </c>
      <c r="M192" s="1" t="s">
        <v>29</v>
      </c>
      <c r="N192" s="1" t="s">
        <v>30</v>
      </c>
      <c r="O192" s="3">
        <v>0</v>
      </c>
      <c r="P192" s="4" t="s">
        <v>4185</v>
      </c>
      <c r="Q192" s="1" t="b">
        <v>0</v>
      </c>
      <c r="R192" s="2">
        <v>300</v>
      </c>
      <c r="S192" s="3">
        <v>10800</v>
      </c>
      <c r="T192" s="2" t="s">
        <v>29</v>
      </c>
      <c r="U192" s="3">
        <v>0</v>
      </c>
      <c r="V192" s="2" t="s">
        <v>29</v>
      </c>
      <c r="W192" s="3">
        <v>0</v>
      </c>
      <c r="X192" s="2" t="s">
        <v>29</v>
      </c>
      <c r="Y192" s="3">
        <v>0</v>
      </c>
      <c r="Z192" s="1" t="s">
        <v>29</v>
      </c>
      <c r="AA192" s="1" t="b">
        <v>0</v>
      </c>
    </row>
    <row r="193" spans="1:27" x14ac:dyDescent="0.25">
      <c r="A193" s="1" t="b">
        <v>0</v>
      </c>
      <c r="B193" s="1" t="s">
        <v>4187</v>
      </c>
      <c r="C193" s="2">
        <v>1</v>
      </c>
      <c r="D193" s="1" t="s">
        <v>776</v>
      </c>
      <c r="E193" s="2">
        <v>122</v>
      </c>
      <c r="F193" s="1" t="s">
        <v>1486</v>
      </c>
      <c r="G193" s="1" t="s">
        <v>1491</v>
      </c>
      <c r="H193" s="1" t="s">
        <v>1491</v>
      </c>
      <c r="I193" s="2" t="s">
        <v>29</v>
      </c>
      <c r="J193" s="3">
        <v>350</v>
      </c>
      <c r="K193" s="3">
        <v>30</v>
      </c>
      <c r="L193" s="3">
        <v>10500</v>
      </c>
      <c r="M193" s="1" t="s">
        <v>29</v>
      </c>
      <c r="N193" s="1" t="s">
        <v>30</v>
      </c>
      <c r="O193" s="3">
        <v>0</v>
      </c>
      <c r="P193" s="4" t="s">
        <v>4185</v>
      </c>
      <c r="Q193" s="1" t="b">
        <v>0</v>
      </c>
      <c r="R193" s="2">
        <v>30</v>
      </c>
      <c r="S193" s="3">
        <v>10500</v>
      </c>
      <c r="T193" s="2" t="s">
        <v>29</v>
      </c>
      <c r="U193" s="3">
        <v>0</v>
      </c>
      <c r="V193" s="2" t="s">
        <v>29</v>
      </c>
      <c r="W193" s="3">
        <v>0</v>
      </c>
      <c r="X193" s="2" t="s">
        <v>29</v>
      </c>
      <c r="Y193" s="3">
        <v>0</v>
      </c>
      <c r="Z193" s="1" t="s">
        <v>29</v>
      </c>
      <c r="AA193" s="1" t="b">
        <v>0</v>
      </c>
    </row>
    <row r="194" spans="1:27" x14ac:dyDescent="0.25">
      <c r="A194" s="1" t="b">
        <v>0</v>
      </c>
      <c r="B194" s="1" t="s">
        <v>4188</v>
      </c>
      <c r="C194" s="2">
        <v>1</v>
      </c>
      <c r="D194" s="1" t="s">
        <v>776</v>
      </c>
      <c r="E194" s="2">
        <v>124</v>
      </c>
      <c r="F194" s="1" t="s">
        <v>1486</v>
      </c>
      <c r="G194" s="1" t="s">
        <v>1492</v>
      </c>
      <c r="H194" s="1" t="s">
        <v>1492</v>
      </c>
      <c r="I194" s="2" t="s">
        <v>29</v>
      </c>
      <c r="J194" s="3">
        <v>205</v>
      </c>
      <c r="K194" s="3">
        <v>100</v>
      </c>
      <c r="L194" s="3">
        <v>20500</v>
      </c>
      <c r="M194" s="1" t="s">
        <v>29</v>
      </c>
      <c r="N194" s="1" t="s">
        <v>30</v>
      </c>
      <c r="O194" s="3">
        <v>0</v>
      </c>
      <c r="P194" s="4" t="s">
        <v>4185</v>
      </c>
      <c r="Q194" s="1" t="b">
        <v>0</v>
      </c>
      <c r="R194" s="2">
        <v>100</v>
      </c>
      <c r="S194" s="3">
        <v>20500</v>
      </c>
      <c r="T194" s="2" t="s">
        <v>29</v>
      </c>
      <c r="U194" s="3">
        <v>0</v>
      </c>
      <c r="V194" s="2" t="s">
        <v>29</v>
      </c>
      <c r="W194" s="3">
        <v>0</v>
      </c>
      <c r="X194" s="2" t="s">
        <v>29</v>
      </c>
      <c r="Y194" s="3">
        <v>0</v>
      </c>
      <c r="Z194" s="1" t="s">
        <v>29</v>
      </c>
      <c r="AA194" s="1" t="b">
        <v>0</v>
      </c>
    </row>
    <row r="195" spans="1:27" x14ac:dyDescent="0.25">
      <c r="A195" s="1" t="b">
        <v>0</v>
      </c>
      <c r="B195" s="1" t="s">
        <v>4189</v>
      </c>
      <c r="C195" s="2">
        <v>1</v>
      </c>
      <c r="D195" s="1" t="s">
        <v>776</v>
      </c>
      <c r="E195" s="2">
        <v>126</v>
      </c>
      <c r="F195" s="1" t="s">
        <v>1493</v>
      </c>
      <c r="G195" s="1" t="s">
        <v>1494</v>
      </c>
      <c r="H195" s="1" t="s">
        <v>1494</v>
      </c>
      <c r="I195" s="2" t="s">
        <v>29</v>
      </c>
      <c r="J195" s="3">
        <v>200</v>
      </c>
      <c r="K195" s="3">
        <v>120</v>
      </c>
      <c r="L195" s="3">
        <v>24000</v>
      </c>
      <c r="M195" s="1" t="s">
        <v>29</v>
      </c>
      <c r="N195" s="1" t="s">
        <v>30</v>
      </c>
      <c r="O195" s="3">
        <v>0</v>
      </c>
      <c r="P195" s="4" t="s">
        <v>4185</v>
      </c>
      <c r="Q195" s="1" t="b">
        <v>0</v>
      </c>
      <c r="R195" s="2">
        <v>120</v>
      </c>
      <c r="S195" s="3">
        <v>24000</v>
      </c>
      <c r="T195" s="2" t="s">
        <v>29</v>
      </c>
      <c r="U195" s="3">
        <v>0</v>
      </c>
      <c r="V195" s="2" t="s">
        <v>29</v>
      </c>
      <c r="W195" s="3">
        <v>0</v>
      </c>
      <c r="X195" s="2" t="s">
        <v>29</v>
      </c>
      <c r="Y195" s="3">
        <v>0</v>
      </c>
      <c r="Z195" s="1" t="s">
        <v>29</v>
      </c>
      <c r="AA195" s="1" t="b">
        <v>0</v>
      </c>
    </row>
    <row r="196" spans="1:27" x14ac:dyDescent="0.25">
      <c r="A196" s="1" t="b">
        <v>0</v>
      </c>
      <c r="B196" s="1" t="s">
        <v>4190</v>
      </c>
      <c r="C196" s="2">
        <v>1</v>
      </c>
      <c r="D196" s="1" t="s">
        <v>776</v>
      </c>
      <c r="E196" s="2">
        <v>515</v>
      </c>
      <c r="F196" s="1" t="s">
        <v>1495</v>
      </c>
      <c r="G196" s="1" t="s">
        <v>1496</v>
      </c>
      <c r="H196" s="1" t="s">
        <v>1496</v>
      </c>
      <c r="I196" s="2" t="s">
        <v>29</v>
      </c>
      <c r="J196" s="3">
        <v>150</v>
      </c>
      <c r="K196" s="3">
        <v>150</v>
      </c>
      <c r="L196" s="3">
        <v>22500</v>
      </c>
      <c r="M196" s="1" t="s">
        <v>29</v>
      </c>
      <c r="N196" s="1" t="s">
        <v>40</v>
      </c>
      <c r="O196" s="3">
        <v>0</v>
      </c>
      <c r="P196" s="4" t="s">
        <v>4185</v>
      </c>
      <c r="Q196" s="1" t="b">
        <v>0</v>
      </c>
      <c r="R196" s="2">
        <v>150</v>
      </c>
      <c r="S196" s="3">
        <v>22500</v>
      </c>
      <c r="T196" s="2" t="s">
        <v>29</v>
      </c>
      <c r="U196" s="3">
        <v>0</v>
      </c>
      <c r="V196" s="2" t="s">
        <v>29</v>
      </c>
      <c r="W196" s="3">
        <v>0</v>
      </c>
      <c r="X196" s="2" t="s">
        <v>29</v>
      </c>
      <c r="Y196" s="3">
        <v>0</v>
      </c>
      <c r="Z196" s="1" t="s">
        <v>29</v>
      </c>
      <c r="AA196" s="1" t="b">
        <v>0</v>
      </c>
    </row>
    <row r="197" spans="1:27" x14ac:dyDescent="0.25">
      <c r="A197" s="1" t="b">
        <v>0</v>
      </c>
      <c r="B197" s="1" t="s">
        <v>4191</v>
      </c>
      <c r="C197" s="2">
        <v>1</v>
      </c>
      <c r="D197" s="1" t="s">
        <v>776</v>
      </c>
      <c r="E197" s="2">
        <v>9214</v>
      </c>
      <c r="F197" s="1" t="s">
        <v>1497</v>
      </c>
      <c r="G197" s="1" t="s">
        <v>1498</v>
      </c>
      <c r="H197" s="1" t="s">
        <v>1498</v>
      </c>
      <c r="I197" s="2" t="s">
        <v>29</v>
      </c>
      <c r="J197" s="3">
        <v>13</v>
      </c>
      <c r="K197" s="3">
        <v>200</v>
      </c>
      <c r="L197" s="3">
        <v>2600</v>
      </c>
      <c r="M197" s="1" t="s">
        <v>29</v>
      </c>
      <c r="N197" s="1" t="s">
        <v>40</v>
      </c>
      <c r="O197" s="3">
        <v>0</v>
      </c>
      <c r="P197" s="4" t="s">
        <v>4185</v>
      </c>
      <c r="Q197" s="1" t="b">
        <v>0</v>
      </c>
      <c r="R197" s="2">
        <v>200</v>
      </c>
      <c r="S197" s="3">
        <v>2600</v>
      </c>
      <c r="T197" s="2" t="s">
        <v>29</v>
      </c>
      <c r="U197" s="3">
        <v>0</v>
      </c>
      <c r="V197" s="2" t="s">
        <v>29</v>
      </c>
      <c r="W197" s="3">
        <v>0</v>
      </c>
      <c r="X197" s="2" t="s">
        <v>29</v>
      </c>
      <c r="Y197" s="3">
        <v>0</v>
      </c>
      <c r="Z197" s="1" t="s">
        <v>29</v>
      </c>
      <c r="AA197" s="1" t="b">
        <v>0</v>
      </c>
    </row>
    <row r="198" spans="1:27" x14ac:dyDescent="0.25">
      <c r="A198" s="1" t="b">
        <v>0</v>
      </c>
      <c r="B198" s="1" t="s">
        <v>4192</v>
      </c>
      <c r="C198" s="2">
        <v>1</v>
      </c>
      <c r="D198" s="1" t="s">
        <v>776</v>
      </c>
      <c r="E198" s="2">
        <v>9262</v>
      </c>
      <c r="F198" s="1" t="s">
        <v>1490</v>
      </c>
      <c r="G198" s="1" t="s">
        <v>1499</v>
      </c>
      <c r="H198" s="1" t="s">
        <v>1499</v>
      </c>
      <c r="I198" s="2" t="s">
        <v>29</v>
      </c>
      <c r="J198" s="3">
        <v>120</v>
      </c>
      <c r="K198" s="3">
        <v>500</v>
      </c>
      <c r="L198" s="3">
        <v>60000</v>
      </c>
      <c r="M198" s="1" t="s">
        <v>29</v>
      </c>
      <c r="N198" s="1" t="s">
        <v>29</v>
      </c>
      <c r="O198" s="3">
        <v>0</v>
      </c>
      <c r="P198" s="4" t="s">
        <v>4185</v>
      </c>
      <c r="Q198" s="1" t="b">
        <v>0</v>
      </c>
      <c r="R198" s="2">
        <v>500</v>
      </c>
      <c r="S198" s="3">
        <v>60000</v>
      </c>
      <c r="T198" s="2" t="s">
        <v>29</v>
      </c>
      <c r="U198" s="3">
        <v>0</v>
      </c>
      <c r="V198" s="2" t="s">
        <v>29</v>
      </c>
      <c r="W198" s="3">
        <v>0</v>
      </c>
      <c r="X198" s="2" t="s">
        <v>29</v>
      </c>
      <c r="Y198" s="3">
        <v>0</v>
      </c>
      <c r="Z198" s="1" t="s">
        <v>29</v>
      </c>
      <c r="AA198" s="1" t="b">
        <v>0</v>
      </c>
    </row>
    <row r="199" spans="1:27" x14ac:dyDescent="0.25">
      <c r="A199" s="1" t="b">
        <v>0</v>
      </c>
      <c r="B199" s="1" t="s">
        <v>4193</v>
      </c>
      <c r="C199" s="2">
        <v>1</v>
      </c>
      <c r="D199" s="1" t="s">
        <v>776</v>
      </c>
      <c r="E199" s="2">
        <v>9264</v>
      </c>
      <c r="F199" s="1" t="s">
        <v>1486</v>
      </c>
      <c r="G199" s="1" t="s">
        <v>1500</v>
      </c>
      <c r="H199" s="1" t="s">
        <v>1500</v>
      </c>
      <c r="I199" s="2" t="s">
        <v>29</v>
      </c>
      <c r="J199" s="3">
        <v>200</v>
      </c>
      <c r="K199" s="3">
        <v>130</v>
      </c>
      <c r="L199" s="3">
        <v>26000</v>
      </c>
      <c r="M199" s="1" t="s">
        <v>29</v>
      </c>
      <c r="N199" s="1" t="s">
        <v>29</v>
      </c>
      <c r="O199" s="3">
        <v>0</v>
      </c>
      <c r="P199" s="4" t="s">
        <v>4185</v>
      </c>
      <c r="Q199" s="1" t="b">
        <v>0</v>
      </c>
      <c r="R199" s="2">
        <v>130</v>
      </c>
      <c r="S199" s="3">
        <v>26000</v>
      </c>
      <c r="T199" s="2" t="s">
        <v>29</v>
      </c>
      <c r="U199" s="3">
        <v>0</v>
      </c>
      <c r="V199" s="2" t="s">
        <v>29</v>
      </c>
      <c r="W199" s="3">
        <v>0</v>
      </c>
      <c r="X199" s="2" t="s">
        <v>29</v>
      </c>
      <c r="Y199" s="3">
        <v>0</v>
      </c>
      <c r="Z199" s="1" t="s">
        <v>29</v>
      </c>
      <c r="AA199" s="1" t="b">
        <v>0</v>
      </c>
    </row>
    <row r="200" spans="1:27" x14ac:dyDescent="0.25">
      <c r="A200" s="1"/>
      <c r="B200" s="1"/>
      <c r="C200" s="2"/>
      <c r="D200" s="1"/>
      <c r="E200" s="2"/>
      <c r="F200" s="1"/>
      <c r="G200" s="1"/>
      <c r="H200" s="1"/>
      <c r="I200" s="2"/>
      <c r="J200" s="3"/>
      <c r="K200" s="3"/>
      <c r="L200" s="6">
        <f>SUBTOTAL(9,L191:L199)</f>
        <v>210650</v>
      </c>
      <c r="M200" s="1"/>
      <c r="N200" s="1"/>
      <c r="O200" s="3"/>
      <c r="P200" s="4"/>
      <c r="Q200" s="1"/>
      <c r="R200" s="2"/>
      <c r="S200" s="3"/>
      <c r="T200" s="2"/>
      <c r="U200" s="3"/>
      <c r="V200" s="2"/>
      <c r="W200" s="3"/>
      <c r="X200" s="2"/>
      <c r="Y200" s="3"/>
      <c r="Z200" s="1"/>
      <c r="AA200" s="1"/>
    </row>
    <row r="201" spans="1:27" x14ac:dyDescent="0.25">
      <c r="A201" s="5" t="s">
        <v>4194</v>
      </c>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1:27" x14ac:dyDescent="0.25">
      <c r="A202" s="1" t="b">
        <v>0</v>
      </c>
      <c r="B202" s="1" t="s">
        <v>4195</v>
      </c>
      <c r="C202" s="2">
        <v>1</v>
      </c>
      <c r="D202" s="1" t="s">
        <v>65</v>
      </c>
      <c r="E202" s="2">
        <v>92</v>
      </c>
      <c r="F202" s="1" t="s">
        <v>1501</v>
      </c>
      <c r="G202" s="1" t="s">
        <v>1502</v>
      </c>
      <c r="H202" s="1" t="s">
        <v>1502</v>
      </c>
      <c r="I202" s="2" t="s">
        <v>29</v>
      </c>
      <c r="J202" s="3">
        <v>1.1000000000000001</v>
      </c>
      <c r="K202" s="3">
        <v>7480</v>
      </c>
      <c r="L202" s="3">
        <v>8228</v>
      </c>
      <c r="M202" s="1" t="s">
        <v>29</v>
      </c>
      <c r="N202" s="1" t="s">
        <v>40</v>
      </c>
      <c r="O202" s="3">
        <v>0</v>
      </c>
      <c r="P202" s="4" t="s">
        <v>4196</v>
      </c>
      <c r="Q202" s="1" t="b">
        <v>0</v>
      </c>
      <c r="R202" s="2">
        <v>7480</v>
      </c>
      <c r="S202" s="3">
        <v>8228</v>
      </c>
      <c r="T202" s="2" t="s">
        <v>29</v>
      </c>
      <c r="U202" s="3">
        <v>0</v>
      </c>
      <c r="V202" s="2" t="s">
        <v>29</v>
      </c>
      <c r="W202" s="3">
        <v>0</v>
      </c>
      <c r="X202" s="2" t="s">
        <v>29</v>
      </c>
      <c r="Y202" s="3">
        <v>0</v>
      </c>
      <c r="Z202" s="1" t="s">
        <v>29</v>
      </c>
      <c r="AA202" s="1" t="b">
        <v>0</v>
      </c>
    </row>
    <row r="203" spans="1:27" x14ac:dyDescent="0.25">
      <c r="A203" s="1" t="b">
        <v>0</v>
      </c>
      <c r="B203" s="1" t="s">
        <v>4197</v>
      </c>
      <c r="C203" s="2">
        <v>1</v>
      </c>
      <c r="D203" s="1" t="s">
        <v>65</v>
      </c>
      <c r="E203" s="2">
        <v>93</v>
      </c>
      <c r="F203" s="1" t="s">
        <v>1503</v>
      </c>
      <c r="G203" s="1" t="s">
        <v>1504</v>
      </c>
      <c r="H203" s="1" t="s">
        <v>29</v>
      </c>
      <c r="I203" s="2" t="s">
        <v>29</v>
      </c>
      <c r="J203" s="3">
        <v>18.2</v>
      </c>
      <c r="K203" s="3">
        <v>55</v>
      </c>
      <c r="L203" s="3">
        <v>1001</v>
      </c>
      <c r="M203" s="1" t="s">
        <v>29</v>
      </c>
      <c r="N203" s="1" t="s">
        <v>30</v>
      </c>
      <c r="O203" s="3">
        <v>0</v>
      </c>
      <c r="P203" s="4" t="s">
        <v>4196</v>
      </c>
      <c r="Q203" s="1" t="b">
        <v>0</v>
      </c>
      <c r="R203" s="2">
        <v>55</v>
      </c>
      <c r="S203" s="3">
        <v>1001</v>
      </c>
      <c r="T203" s="2" t="s">
        <v>29</v>
      </c>
      <c r="U203" s="3">
        <v>0</v>
      </c>
      <c r="V203" s="2" t="s">
        <v>29</v>
      </c>
      <c r="W203" s="3">
        <v>0</v>
      </c>
      <c r="X203" s="2" t="s">
        <v>29</v>
      </c>
      <c r="Y203" s="3">
        <v>0</v>
      </c>
      <c r="Z203" s="1" t="s">
        <v>31</v>
      </c>
      <c r="AA203" s="1" t="b">
        <v>0</v>
      </c>
    </row>
    <row r="204" spans="1:27" x14ac:dyDescent="0.25">
      <c r="A204" s="1" t="b">
        <v>0</v>
      </c>
      <c r="B204" s="1" t="s">
        <v>4198</v>
      </c>
      <c r="C204" s="2">
        <v>1</v>
      </c>
      <c r="D204" s="1" t="s">
        <v>65</v>
      </c>
      <c r="E204" s="2">
        <v>96</v>
      </c>
      <c r="F204" s="1" t="s">
        <v>1505</v>
      </c>
      <c r="G204" s="1" t="s">
        <v>1506</v>
      </c>
      <c r="H204" s="1" t="s">
        <v>1506</v>
      </c>
      <c r="I204" s="2" t="s">
        <v>29</v>
      </c>
      <c r="J204" s="3">
        <v>70</v>
      </c>
      <c r="K204" s="3">
        <v>1265</v>
      </c>
      <c r="L204" s="3">
        <v>88550</v>
      </c>
      <c r="M204" s="1" t="s">
        <v>29</v>
      </c>
      <c r="N204" s="1" t="s">
        <v>40</v>
      </c>
      <c r="O204" s="3">
        <v>0</v>
      </c>
      <c r="P204" s="4" t="s">
        <v>4196</v>
      </c>
      <c r="Q204" s="1" t="b">
        <v>0</v>
      </c>
      <c r="R204" s="2">
        <v>1265</v>
      </c>
      <c r="S204" s="3">
        <v>88550</v>
      </c>
      <c r="T204" s="2" t="s">
        <v>29</v>
      </c>
      <c r="U204" s="3">
        <v>0</v>
      </c>
      <c r="V204" s="2" t="s">
        <v>29</v>
      </c>
      <c r="W204" s="3">
        <v>0</v>
      </c>
      <c r="X204" s="2" t="s">
        <v>29</v>
      </c>
      <c r="Y204" s="3">
        <v>0</v>
      </c>
      <c r="Z204" s="1" t="s">
        <v>29</v>
      </c>
      <c r="AA204" s="1" t="b">
        <v>0</v>
      </c>
    </row>
    <row r="205" spans="1:27" x14ac:dyDescent="0.25">
      <c r="A205" s="1" t="b">
        <v>0</v>
      </c>
      <c r="B205" s="1" t="s">
        <v>4199</v>
      </c>
      <c r="C205" s="2">
        <v>1</v>
      </c>
      <c r="D205" s="1" t="s">
        <v>65</v>
      </c>
      <c r="E205" s="2">
        <v>98</v>
      </c>
      <c r="F205" s="1" t="s">
        <v>1507</v>
      </c>
      <c r="G205" s="1" t="s">
        <v>1508</v>
      </c>
      <c r="H205" s="1" t="s">
        <v>1508</v>
      </c>
      <c r="I205" s="2" t="s">
        <v>29</v>
      </c>
      <c r="J205" s="3">
        <v>20</v>
      </c>
      <c r="K205" s="3">
        <v>105</v>
      </c>
      <c r="L205" s="3">
        <v>2100</v>
      </c>
      <c r="M205" s="1" t="s">
        <v>29</v>
      </c>
      <c r="N205" s="1" t="s">
        <v>40</v>
      </c>
      <c r="O205" s="3">
        <v>0</v>
      </c>
      <c r="P205" s="4" t="s">
        <v>4196</v>
      </c>
      <c r="Q205" s="1" t="b">
        <v>0</v>
      </c>
      <c r="R205" s="2">
        <v>105</v>
      </c>
      <c r="S205" s="3">
        <v>2100</v>
      </c>
      <c r="T205" s="2" t="s">
        <v>29</v>
      </c>
      <c r="U205" s="3">
        <v>0</v>
      </c>
      <c r="V205" s="2" t="s">
        <v>29</v>
      </c>
      <c r="W205" s="3">
        <v>0</v>
      </c>
      <c r="X205" s="2" t="s">
        <v>29</v>
      </c>
      <c r="Y205" s="3">
        <v>0</v>
      </c>
      <c r="Z205" s="1" t="s">
        <v>29</v>
      </c>
      <c r="AA205" s="1" t="b">
        <v>0</v>
      </c>
    </row>
    <row r="206" spans="1:27" x14ac:dyDescent="0.25">
      <c r="A206" s="1" t="b">
        <v>0</v>
      </c>
      <c r="B206" s="1" t="s">
        <v>4200</v>
      </c>
      <c r="C206" s="2">
        <v>1</v>
      </c>
      <c r="D206" s="1" t="s">
        <v>65</v>
      </c>
      <c r="E206" s="2">
        <v>99</v>
      </c>
      <c r="F206" s="1" t="s">
        <v>1503</v>
      </c>
      <c r="G206" s="1" t="s">
        <v>1509</v>
      </c>
      <c r="H206" s="1" t="s">
        <v>1509</v>
      </c>
      <c r="I206" s="2" t="s">
        <v>29</v>
      </c>
      <c r="J206" s="3">
        <v>8.6999999999999993</v>
      </c>
      <c r="K206" s="3">
        <v>150</v>
      </c>
      <c r="L206" s="3">
        <v>1305</v>
      </c>
      <c r="M206" s="1" t="s">
        <v>29</v>
      </c>
      <c r="N206" s="1" t="s">
        <v>40</v>
      </c>
      <c r="O206" s="3">
        <v>0</v>
      </c>
      <c r="P206" s="4" t="s">
        <v>4196</v>
      </c>
      <c r="Q206" s="1" t="b">
        <v>0</v>
      </c>
      <c r="R206" s="2">
        <v>150</v>
      </c>
      <c r="S206" s="3">
        <v>1305</v>
      </c>
      <c r="T206" s="2" t="s">
        <v>29</v>
      </c>
      <c r="U206" s="3">
        <v>0</v>
      </c>
      <c r="V206" s="2" t="s">
        <v>29</v>
      </c>
      <c r="W206" s="3">
        <v>0</v>
      </c>
      <c r="X206" s="2" t="s">
        <v>29</v>
      </c>
      <c r="Y206" s="3">
        <v>0</v>
      </c>
      <c r="Z206" s="1" t="s">
        <v>29</v>
      </c>
      <c r="AA206" s="1" t="b">
        <v>0</v>
      </c>
    </row>
    <row r="207" spans="1:27" x14ac:dyDescent="0.25">
      <c r="A207" s="1" t="b">
        <v>0</v>
      </c>
      <c r="B207" s="1" t="s">
        <v>4201</v>
      </c>
      <c r="C207" s="2">
        <v>1</v>
      </c>
      <c r="D207" s="1" t="s">
        <v>65</v>
      </c>
      <c r="E207" s="2">
        <v>264</v>
      </c>
      <c r="F207" s="1" t="s">
        <v>1501</v>
      </c>
      <c r="G207" s="1" t="s">
        <v>1510</v>
      </c>
      <c r="H207" s="1" t="s">
        <v>1510</v>
      </c>
      <c r="I207" s="2" t="s">
        <v>29</v>
      </c>
      <c r="J207" s="3">
        <v>1.75</v>
      </c>
      <c r="K207" s="3">
        <v>650</v>
      </c>
      <c r="L207" s="3">
        <v>1137.5</v>
      </c>
      <c r="M207" s="1" t="s">
        <v>29</v>
      </c>
      <c r="N207" s="1" t="s">
        <v>40</v>
      </c>
      <c r="O207" s="3">
        <v>0</v>
      </c>
      <c r="P207" s="4" t="s">
        <v>4196</v>
      </c>
      <c r="Q207" s="1" t="b">
        <v>0</v>
      </c>
      <c r="R207" s="2">
        <v>650</v>
      </c>
      <c r="S207" s="3">
        <v>1137.5</v>
      </c>
      <c r="T207" s="2" t="s">
        <v>29</v>
      </c>
      <c r="U207" s="3">
        <v>0</v>
      </c>
      <c r="V207" s="2" t="s">
        <v>29</v>
      </c>
      <c r="W207" s="3">
        <v>0</v>
      </c>
      <c r="X207" s="2" t="s">
        <v>29</v>
      </c>
      <c r="Y207" s="3">
        <v>0</v>
      </c>
      <c r="Z207" s="1" t="s">
        <v>29</v>
      </c>
      <c r="AA207" s="1" t="b">
        <v>0</v>
      </c>
    </row>
    <row r="208" spans="1:27" x14ac:dyDescent="0.25">
      <c r="A208" s="1" t="b">
        <v>0</v>
      </c>
      <c r="B208" s="1" t="s">
        <v>4202</v>
      </c>
      <c r="C208" s="2">
        <v>1</v>
      </c>
      <c r="D208" s="1" t="s">
        <v>65</v>
      </c>
      <c r="E208" s="2">
        <v>265</v>
      </c>
      <c r="F208" s="1" t="s">
        <v>1501</v>
      </c>
      <c r="G208" s="1" t="s">
        <v>1511</v>
      </c>
      <c r="H208" s="1" t="s">
        <v>1511</v>
      </c>
      <c r="I208" s="2" t="s">
        <v>29</v>
      </c>
      <c r="J208" s="3">
        <v>95</v>
      </c>
      <c r="K208" s="3">
        <v>2</v>
      </c>
      <c r="L208" s="3">
        <v>190</v>
      </c>
      <c r="M208" s="1" t="s">
        <v>29</v>
      </c>
      <c r="N208" s="1" t="s">
        <v>40</v>
      </c>
      <c r="O208" s="3">
        <v>0</v>
      </c>
      <c r="P208" s="4" t="s">
        <v>4196</v>
      </c>
      <c r="Q208" s="1" t="b">
        <v>0</v>
      </c>
      <c r="R208" s="2">
        <v>2</v>
      </c>
      <c r="S208" s="3">
        <v>190</v>
      </c>
      <c r="T208" s="2" t="s">
        <v>29</v>
      </c>
      <c r="U208" s="3">
        <v>0</v>
      </c>
      <c r="V208" s="2" t="s">
        <v>29</v>
      </c>
      <c r="W208" s="3">
        <v>0</v>
      </c>
      <c r="X208" s="2" t="s">
        <v>29</v>
      </c>
      <c r="Y208" s="3">
        <v>0</v>
      </c>
      <c r="Z208" s="1" t="s">
        <v>29</v>
      </c>
      <c r="AA208" s="1" t="b">
        <v>0</v>
      </c>
    </row>
    <row r="209" spans="1:27" x14ac:dyDescent="0.25">
      <c r="A209" s="1" t="b">
        <v>0</v>
      </c>
      <c r="B209" s="1" t="s">
        <v>4203</v>
      </c>
      <c r="C209" s="2">
        <v>1</v>
      </c>
      <c r="D209" s="1" t="s">
        <v>65</v>
      </c>
      <c r="E209" s="2">
        <v>304</v>
      </c>
      <c r="F209" s="1" t="s">
        <v>1512</v>
      </c>
      <c r="G209" s="1" t="s">
        <v>1513</v>
      </c>
      <c r="H209" s="1" t="s">
        <v>1513</v>
      </c>
      <c r="I209" s="2" t="s">
        <v>29</v>
      </c>
      <c r="J209" s="3">
        <v>14</v>
      </c>
      <c r="K209" s="3">
        <v>40</v>
      </c>
      <c r="L209" s="3">
        <v>560</v>
      </c>
      <c r="M209" s="1" t="s">
        <v>29</v>
      </c>
      <c r="N209" s="1" t="s">
        <v>40</v>
      </c>
      <c r="O209" s="3">
        <v>0</v>
      </c>
      <c r="P209" s="4" t="s">
        <v>4196</v>
      </c>
      <c r="Q209" s="1" t="b">
        <v>0</v>
      </c>
      <c r="R209" s="2">
        <v>40</v>
      </c>
      <c r="S209" s="3">
        <v>560</v>
      </c>
      <c r="T209" s="2" t="s">
        <v>29</v>
      </c>
      <c r="U209" s="3">
        <v>0</v>
      </c>
      <c r="V209" s="2" t="s">
        <v>29</v>
      </c>
      <c r="W209" s="3">
        <v>0</v>
      </c>
      <c r="X209" s="2" t="s">
        <v>29</v>
      </c>
      <c r="Y209" s="3">
        <v>0</v>
      </c>
      <c r="Z209" s="1" t="s">
        <v>29</v>
      </c>
      <c r="AA209" s="1" t="b">
        <v>0</v>
      </c>
    </row>
    <row r="210" spans="1:27" x14ac:dyDescent="0.25">
      <c r="A210" s="1"/>
      <c r="B210" s="1"/>
      <c r="C210" s="2"/>
      <c r="D210" s="1"/>
      <c r="E210" s="2"/>
      <c r="F210" s="1"/>
      <c r="G210" s="1"/>
      <c r="H210" s="1"/>
      <c r="I210" s="2"/>
      <c r="J210" s="3"/>
      <c r="K210" s="3"/>
      <c r="L210" s="6">
        <f>SUBTOTAL(9,L202:L209)</f>
        <v>103071.5</v>
      </c>
      <c r="M210" s="1"/>
      <c r="N210" s="1"/>
      <c r="O210" s="3"/>
      <c r="P210" s="4"/>
      <c r="Q210" s="1"/>
      <c r="R210" s="2"/>
      <c r="S210" s="3"/>
      <c r="T210" s="2"/>
      <c r="U210" s="3"/>
      <c r="V210" s="2"/>
      <c r="W210" s="3"/>
      <c r="X210" s="2"/>
      <c r="Y210" s="3"/>
      <c r="Z210" s="1"/>
      <c r="AA210" s="1"/>
    </row>
    <row r="211" spans="1:27" x14ac:dyDescent="0.25">
      <c r="A211" s="5" t="s">
        <v>4204</v>
      </c>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1:27" x14ac:dyDescent="0.25">
      <c r="A212" s="1" t="b">
        <v>0</v>
      </c>
      <c r="B212" s="1" t="s">
        <v>4205</v>
      </c>
      <c r="C212" s="2">
        <v>1</v>
      </c>
      <c r="D212" s="1" t="s">
        <v>65</v>
      </c>
      <c r="E212" s="2">
        <v>61</v>
      </c>
      <c r="F212" s="1" t="s">
        <v>1514</v>
      </c>
      <c r="G212" s="1" t="s">
        <v>1515</v>
      </c>
      <c r="H212" s="1" t="s">
        <v>1515</v>
      </c>
      <c r="I212" s="2" t="s">
        <v>29</v>
      </c>
      <c r="J212" s="3">
        <v>16</v>
      </c>
      <c r="K212" s="3">
        <v>26</v>
      </c>
      <c r="L212" s="3">
        <v>416</v>
      </c>
      <c r="M212" s="1" t="s">
        <v>29</v>
      </c>
      <c r="N212" s="1" t="s">
        <v>40</v>
      </c>
      <c r="O212" s="3">
        <v>0</v>
      </c>
      <c r="P212" s="4" t="s">
        <v>4206</v>
      </c>
      <c r="Q212" s="1" t="b">
        <v>0</v>
      </c>
      <c r="R212" s="2">
        <v>26</v>
      </c>
      <c r="S212" s="3">
        <v>416</v>
      </c>
      <c r="T212" s="2" t="s">
        <v>29</v>
      </c>
      <c r="U212" s="3">
        <v>0</v>
      </c>
      <c r="V212" s="2" t="s">
        <v>29</v>
      </c>
      <c r="W212" s="3">
        <v>0</v>
      </c>
      <c r="X212" s="2" t="s">
        <v>29</v>
      </c>
      <c r="Y212" s="3">
        <v>0</v>
      </c>
      <c r="Z212" s="1" t="s">
        <v>29</v>
      </c>
      <c r="AA212" s="1" t="b">
        <v>0</v>
      </c>
    </row>
    <row r="213" spans="1:27" x14ac:dyDescent="0.25">
      <c r="A213" s="1" t="b">
        <v>0</v>
      </c>
      <c r="B213" s="1" t="s">
        <v>4207</v>
      </c>
      <c r="C213" s="2">
        <v>1</v>
      </c>
      <c r="D213" s="1" t="s">
        <v>65</v>
      </c>
      <c r="E213" s="2">
        <v>62</v>
      </c>
      <c r="F213" s="1" t="s">
        <v>1516</v>
      </c>
      <c r="G213" s="1" t="s">
        <v>1517</v>
      </c>
      <c r="H213" s="1" t="s">
        <v>1517</v>
      </c>
      <c r="I213" s="2" t="s">
        <v>29</v>
      </c>
      <c r="J213" s="3">
        <v>31</v>
      </c>
      <c r="K213" s="3">
        <v>580</v>
      </c>
      <c r="L213" s="3">
        <v>17980</v>
      </c>
      <c r="M213" s="1" t="s">
        <v>29</v>
      </c>
      <c r="N213" s="1" t="s">
        <v>30</v>
      </c>
      <c r="O213" s="3">
        <v>0</v>
      </c>
      <c r="P213" s="4" t="s">
        <v>4206</v>
      </c>
      <c r="Q213" s="1" t="b">
        <v>0</v>
      </c>
      <c r="R213" s="2">
        <v>580</v>
      </c>
      <c r="S213" s="3">
        <v>17980</v>
      </c>
      <c r="T213" s="2" t="s">
        <v>29</v>
      </c>
      <c r="U213" s="3">
        <v>0</v>
      </c>
      <c r="V213" s="2" t="s">
        <v>29</v>
      </c>
      <c r="W213" s="3">
        <v>0</v>
      </c>
      <c r="X213" s="2" t="s">
        <v>29</v>
      </c>
      <c r="Y213" s="3">
        <v>0</v>
      </c>
      <c r="Z213" s="1" t="s">
        <v>29</v>
      </c>
      <c r="AA213" s="1" t="b">
        <v>0</v>
      </c>
    </row>
    <row r="214" spans="1:27" x14ac:dyDescent="0.25">
      <c r="A214" s="1" t="b">
        <v>0</v>
      </c>
      <c r="B214" s="1" t="s">
        <v>4208</v>
      </c>
      <c r="C214" s="2">
        <v>1</v>
      </c>
      <c r="D214" s="1" t="s">
        <v>65</v>
      </c>
      <c r="E214" s="2">
        <v>64</v>
      </c>
      <c r="F214" s="1" t="s">
        <v>1518</v>
      </c>
      <c r="G214" s="1" t="s">
        <v>1519</v>
      </c>
      <c r="H214" s="1" t="s">
        <v>1519</v>
      </c>
      <c r="I214" s="2" t="s">
        <v>29</v>
      </c>
      <c r="J214" s="3">
        <v>40</v>
      </c>
      <c r="K214" s="3">
        <v>780</v>
      </c>
      <c r="L214" s="3">
        <v>31200</v>
      </c>
      <c r="M214" s="1" t="s">
        <v>29</v>
      </c>
      <c r="N214" s="1" t="s">
        <v>30</v>
      </c>
      <c r="O214" s="3">
        <v>0</v>
      </c>
      <c r="P214" s="4" t="s">
        <v>4206</v>
      </c>
      <c r="Q214" s="1" t="b">
        <v>0</v>
      </c>
      <c r="R214" s="2">
        <v>780</v>
      </c>
      <c r="S214" s="3">
        <v>31200</v>
      </c>
      <c r="T214" s="2" t="s">
        <v>29</v>
      </c>
      <c r="U214" s="3">
        <v>0</v>
      </c>
      <c r="V214" s="2" t="s">
        <v>29</v>
      </c>
      <c r="W214" s="3">
        <v>0</v>
      </c>
      <c r="X214" s="2" t="s">
        <v>29</v>
      </c>
      <c r="Y214" s="3">
        <v>0</v>
      </c>
      <c r="Z214" s="1" t="s">
        <v>29</v>
      </c>
      <c r="AA214" s="1" t="b">
        <v>0</v>
      </c>
    </row>
    <row r="215" spans="1:27" x14ac:dyDescent="0.25">
      <c r="A215" s="1" t="b">
        <v>0</v>
      </c>
      <c r="B215" s="1" t="s">
        <v>4209</v>
      </c>
      <c r="C215" s="2">
        <v>1</v>
      </c>
      <c r="D215" s="1" t="s">
        <v>65</v>
      </c>
      <c r="E215" s="2">
        <v>68</v>
      </c>
      <c r="F215" s="1" t="s">
        <v>1520</v>
      </c>
      <c r="G215" s="1" t="s">
        <v>1521</v>
      </c>
      <c r="H215" s="1" t="s">
        <v>1521</v>
      </c>
      <c r="I215" s="2" t="s">
        <v>29</v>
      </c>
      <c r="J215" s="3">
        <v>6</v>
      </c>
      <c r="K215" s="3">
        <v>170</v>
      </c>
      <c r="L215" s="3">
        <v>1020</v>
      </c>
      <c r="M215" s="1" t="s">
        <v>29</v>
      </c>
      <c r="N215" s="1" t="s">
        <v>30</v>
      </c>
      <c r="O215" s="3">
        <v>0</v>
      </c>
      <c r="P215" s="4" t="s">
        <v>4206</v>
      </c>
      <c r="Q215" s="1" t="b">
        <v>0</v>
      </c>
      <c r="R215" s="2">
        <v>170</v>
      </c>
      <c r="S215" s="3">
        <v>1020</v>
      </c>
      <c r="T215" s="2" t="s">
        <v>29</v>
      </c>
      <c r="U215" s="3">
        <v>0</v>
      </c>
      <c r="V215" s="2" t="s">
        <v>29</v>
      </c>
      <c r="W215" s="3">
        <v>0</v>
      </c>
      <c r="X215" s="2" t="s">
        <v>29</v>
      </c>
      <c r="Y215" s="3">
        <v>0</v>
      </c>
      <c r="Z215" s="1" t="s">
        <v>29</v>
      </c>
      <c r="AA215" s="1" t="b">
        <v>0</v>
      </c>
    </row>
    <row r="216" spans="1:27" x14ac:dyDescent="0.25">
      <c r="A216" s="1" t="b">
        <v>0</v>
      </c>
      <c r="B216" s="1" t="s">
        <v>4210</v>
      </c>
      <c r="C216" s="2">
        <v>1</v>
      </c>
      <c r="D216" s="1" t="s">
        <v>65</v>
      </c>
      <c r="E216" s="2">
        <v>666</v>
      </c>
      <c r="F216" s="1" t="s">
        <v>1522</v>
      </c>
      <c r="G216" s="1" t="s">
        <v>1523</v>
      </c>
      <c r="H216" s="1" t="s">
        <v>1523</v>
      </c>
      <c r="I216" s="2" t="s">
        <v>29</v>
      </c>
      <c r="J216" s="3">
        <v>2.5</v>
      </c>
      <c r="K216" s="3">
        <v>1350</v>
      </c>
      <c r="L216" s="3">
        <v>3375</v>
      </c>
      <c r="M216" s="1" t="s">
        <v>29</v>
      </c>
      <c r="N216" s="1" t="s">
        <v>30</v>
      </c>
      <c r="O216" s="3">
        <v>0</v>
      </c>
      <c r="P216" s="4" t="s">
        <v>4206</v>
      </c>
      <c r="Q216" s="1" t="b">
        <v>0</v>
      </c>
      <c r="R216" s="2">
        <v>1350</v>
      </c>
      <c r="S216" s="3">
        <v>3375</v>
      </c>
      <c r="T216" s="2" t="s">
        <v>29</v>
      </c>
      <c r="U216" s="3">
        <v>0</v>
      </c>
      <c r="V216" s="2" t="s">
        <v>29</v>
      </c>
      <c r="W216" s="3">
        <v>0</v>
      </c>
      <c r="X216" s="2" t="s">
        <v>29</v>
      </c>
      <c r="Y216" s="3">
        <v>0</v>
      </c>
      <c r="Z216" s="1" t="s">
        <v>29</v>
      </c>
      <c r="AA216" s="1" t="b">
        <v>0</v>
      </c>
    </row>
    <row r="217" spans="1:27" x14ac:dyDescent="0.25">
      <c r="A217" s="1" t="b">
        <v>0</v>
      </c>
      <c r="B217" s="1" t="s">
        <v>4211</v>
      </c>
      <c r="C217" s="2">
        <v>1</v>
      </c>
      <c r="D217" s="1" t="s">
        <v>65</v>
      </c>
      <c r="E217" s="2">
        <v>9328</v>
      </c>
      <c r="F217" s="1" t="s">
        <v>1524</v>
      </c>
      <c r="G217" s="1" t="s">
        <v>1525</v>
      </c>
      <c r="H217" s="1" t="s">
        <v>1525</v>
      </c>
      <c r="I217" s="2" t="s">
        <v>29</v>
      </c>
      <c r="J217" s="3">
        <v>550</v>
      </c>
      <c r="K217" s="3">
        <v>15</v>
      </c>
      <c r="L217" s="3">
        <v>8250</v>
      </c>
      <c r="M217" s="1" t="s">
        <v>29</v>
      </c>
      <c r="N217" s="1" t="s">
        <v>40</v>
      </c>
      <c r="O217" s="3">
        <v>0</v>
      </c>
      <c r="P217" s="4" t="s">
        <v>4206</v>
      </c>
      <c r="Q217" s="1" t="b">
        <v>0</v>
      </c>
      <c r="R217" s="2">
        <v>15</v>
      </c>
      <c r="S217" s="3">
        <v>8250</v>
      </c>
      <c r="T217" s="2" t="s">
        <v>29</v>
      </c>
      <c r="U217" s="3">
        <v>0</v>
      </c>
      <c r="V217" s="2" t="s">
        <v>29</v>
      </c>
      <c r="W217" s="3">
        <v>0</v>
      </c>
      <c r="X217" s="2" t="s">
        <v>29</v>
      </c>
      <c r="Y217" s="3">
        <v>0</v>
      </c>
      <c r="Z217" s="1" t="s">
        <v>29</v>
      </c>
      <c r="AA217" s="1" t="b">
        <v>0</v>
      </c>
    </row>
    <row r="218" spans="1:27" x14ac:dyDescent="0.25">
      <c r="A218" s="1"/>
      <c r="B218" s="1"/>
      <c r="C218" s="2"/>
      <c r="D218" s="1"/>
      <c r="E218" s="2"/>
      <c r="F218" s="1"/>
      <c r="G218" s="1"/>
      <c r="H218" s="1"/>
      <c r="I218" s="2"/>
      <c r="J218" s="3"/>
      <c r="K218" s="3"/>
      <c r="L218" s="6">
        <f>SUBTOTAL(9,L212:L217)</f>
        <v>62241</v>
      </c>
      <c r="M218" s="1"/>
      <c r="N218" s="1"/>
      <c r="O218" s="3"/>
      <c r="P218" s="4"/>
      <c r="Q218" s="1"/>
      <c r="R218" s="2"/>
      <c r="S218" s="3"/>
      <c r="T218" s="2"/>
      <c r="U218" s="3"/>
      <c r="V218" s="2"/>
      <c r="W218" s="3"/>
      <c r="X218" s="2"/>
      <c r="Y218" s="3"/>
      <c r="Z218" s="1"/>
      <c r="AA218" s="1"/>
    </row>
    <row r="219" spans="1:27" x14ac:dyDescent="0.25">
      <c r="A219" s="5" t="s">
        <v>4212</v>
      </c>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1:27" x14ac:dyDescent="0.25">
      <c r="A220" s="1" t="b">
        <v>0</v>
      </c>
      <c r="B220" s="1" t="s">
        <v>4213</v>
      </c>
      <c r="C220" s="2">
        <v>1</v>
      </c>
      <c r="D220" s="1" t="s">
        <v>65</v>
      </c>
      <c r="E220" s="2">
        <v>71</v>
      </c>
      <c r="F220" s="1" t="s">
        <v>1526</v>
      </c>
      <c r="G220" s="1" t="s">
        <v>1527</v>
      </c>
      <c r="H220" s="1" t="s">
        <v>1527</v>
      </c>
      <c r="I220" s="2" t="s">
        <v>29</v>
      </c>
      <c r="J220" s="3">
        <v>11</v>
      </c>
      <c r="K220" s="3">
        <v>700</v>
      </c>
      <c r="L220" s="3">
        <v>7700</v>
      </c>
      <c r="M220" s="1" t="s">
        <v>29</v>
      </c>
      <c r="N220" s="1" t="s">
        <v>30</v>
      </c>
      <c r="O220" s="3">
        <v>0</v>
      </c>
      <c r="P220" s="4" t="s">
        <v>4214</v>
      </c>
      <c r="Q220" s="1" t="b">
        <v>0</v>
      </c>
      <c r="R220" s="2">
        <v>700</v>
      </c>
      <c r="S220" s="3">
        <v>7700</v>
      </c>
      <c r="T220" s="2" t="s">
        <v>29</v>
      </c>
      <c r="U220" s="3">
        <v>0</v>
      </c>
      <c r="V220" s="2" t="s">
        <v>29</v>
      </c>
      <c r="W220" s="3">
        <v>0</v>
      </c>
      <c r="X220" s="2" t="s">
        <v>29</v>
      </c>
      <c r="Y220" s="3">
        <v>0</v>
      </c>
      <c r="Z220" s="1" t="s">
        <v>29</v>
      </c>
      <c r="AA220" s="1" t="b">
        <v>0</v>
      </c>
    </row>
    <row r="221" spans="1:27" x14ac:dyDescent="0.25">
      <c r="A221" s="1" t="b">
        <v>0</v>
      </c>
      <c r="B221" s="1" t="s">
        <v>4215</v>
      </c>
      <c r="C221" s="2">
        <v>1</v>
      </c>
      <c r="D221" s="1" t="s">
        <v>65</v>
      </c>
      <c r="E221" s="2">
        <v>73</v>
      </c>
      <c r="F221" s="1" t="s">
        <v>1528</v>
      </c>
      <c r="G221" s="1" t="s">
        <v>1529</v>
      </c>
      <c r="H221" s="1" t="s">
        <v>1529</v>
      </c>
      <c r="I221" s="2" t="s">
        <v>29</v>
      </c>
      <c r="J221" s="3">
        <v>23</v>
      </c>
      <c r="K221" s="3">
        <v>1300</v>
      </c>
      <c r="L221" s="3">
        <v>29900</v>
      </c>
      <c r="M221" s="1" t="s">
        <v>29</v>
      </c>
      <c r="N221" s="1" t="s">
        <v>40</v>
      </c>
      <c r="O221" s="3">
        <v>0</v>
      </c>
      <c r="P221" s="4" t="s">
        <v>4214</v>
      </c>
      <c r="Q221" s="1" t="b">
        <v>0</v>
      </c>
      <c r="R221" s="2">
        <v>1300</v>
      </c>
      <c r="S221" s="3">
        <v>29900</v>
      </c>
      <c r="T221" s="2" t="s">
        <v>29</v>
      </c>
      <c r="U221" s="3">
        <v>0</v>
      </c>
      <c r="V221" s="2" t="s">
        <v>29</v>
      </c>
      <c r="W221" s="3">
        <v>0</v>
      </c>
      <c r="X221" s="2" t="s">
        <v>29</v>
      </c>
      <c r="Y221" s="3">
        <v>0</v>
      </c>
      <c r="Z221" s="1" t="s">
        <v>29</v>
      </c>
      <c r="AA221" s="1" t="b">
        <v>0</v>
      </c>
    </row>
    <row r="222" spans="1:27" x14ac:dyDescent="0.25">
      <c r="A222" s="1" t="b">
        <v>0</v>
      </c>
      <c r="B222" s="1" t="s">
        <v>4216</v>
      </c>
      <c r="C222" s="2">
        <v>1</v>
      </c>
      <c r="D222" s="1" t="s">
        <v>65</v>
      </c>
      <c r="E222" s="2">
        <v>74</v>
      </c>
      <c r="F222" s="1" t="s">
        <v>1530</v>
      </c>
      <c r="G222" s="1" t="s">
        <v>1531</v>
      </c>
      <c r="H222" s="1" t="s">
        <v>1531</v>
      </c>
      <c r="I222" s="2" t="s">
        <v>29</v>
      </c>
      <c r="J222" s="3">
        <v>247</v>
      </c>
      <c r="K222" s="3">
        <v>10</v>
      </c>
      <c r="L222" s="3">
        <v>2470</v>
      </c>
      <c r="M222" s="1" t="s">
        <v>29</v>
      </c>
      <c r="N222" s="1" t="s">
        <v>40</v>
      </c>
      <c r="O222" s="3">
        <v>0</v>
      </c>
      <c r="P222" s="4" t="s">
        <v>4214</v>
      </c>
      <c r="Q222" s="1" t="b">
        <v>0</v>
      </c>
      <c r="R222" s="2">
        <v>10</v>
      </c>
      <c r="S222" s="3">
        <v>2470</v>
      </c>
      <c r="T222" s="2" t="s">
        <v>29</v>
      </c>
      <c r="U222" s="3">
        <v>0</v>
      </c>
      <c r="V222" s="2" t="s">
        <v>29</v>
      </c>
      <c r="W222" s="3">
        <v>0</v>
      </c>
      <c r="X222" s="2" t="s">
        <v>29</v>
      </c>
      <c r="Y222" s="3">
        <v>0</v>
      </c>
      <c r="Z222" s="1" t="s">
        <v>29</v>
      </c>
      <c r="AA222" s="1" t="b">
        <v>0</v>
      </c>
    </row>
    <row r="223" spans="1:27" x14ac:dyDescent="0.25">
      <c r="A223" s="1" t="b">
        <v>0</v>
      </c>
      <c r="B223" s="1" t="s">
        <v>4217</v>
      </c>
      <c r="C223" s="2">
        <v>1</v>
      </c>
      <c r="D223" s="1" t="s">
        <v>65</v>
      </c>
      <c r="E223" s="2">
        <v>75</v>
      </c>
      <c r="F223" s="1" t="s">
        <v>1528</v>
      </c>
      <c r="G223" s="1" t="s">
        <v>1532</v>
      </c>
      <c r="H223" s="1" t="s">
        <v>1532</v>
      </c>
      <c r="I223" s="2" t="s">
        <v>29</v>
      </c>
      <c r="J223" s="3">
        <v>247</v>
      </c>
      <c r="K223" s="3">
        <v>40</v>
      </c>
      <c r="L223" s="3">
        <v>9880</v>
      </c>
      <c r="M223" s="1" t="s">
        <v>29</v>
      </c>
      <c r="N223" s="1" t="s">
        <v>30</v>
      </c>
      <c r="O223" s="3">
        <v>0</v>
      </c>
      <c r="P223" s="4" t="s">
        <v>4214</v>
      </c>
      <c r="Q223" s="1" t="b">
        <v>0</v>
      </c>
      <c r="R223" s="2">
        <v>40</v>
      </c>
      <c r="S223" s="3">
        <v>9880</v>
      </c>
      <c r="T223" s="2" t="s">
        <v>29</v>
      </c>
      <c r="U223" s="3">
        <v>0</v>
      </c>
      <c r="V223" s="2" t="s">
        <v>29</v>
      </c>
      <c r="W223" s="3">
        <v>0</v>
      </c>
      <c r="X223" s="2" t="s">
        <v>29</v>
      </c>
      <c r="Y223" s="3">
        <v>0</v>
      </c>
      <c r="Z223" s="1" t="s">
        <v>29</v>
      </c>
      <c r="AA223" s="1" t="b">
        <v>0</v>
      </c>
    </row>
    <row r="224" spans="1:27" x14ac:dyDescent="0.25">
      <c r="A224" s="1" t="b">
        <v>0</v>
      </c>
      <c r="B224" s="1" t="s">
        <v>4218</v>
      </c>
      <c r="C224" s="2">
        <v>1</v>
      </c>
      <c r="D224" s="1" t="s">
        <v>65</v>
      </c>
      <c r="E224" s="2">
        <v>77</v>
      </c>
      <c r="F224" s="1" t="s">
        <v>1533</v>
      </c>
      <c r="G224" s="1" t="s">
        <v>1534</v>
      </c>
      <c r="H224" s="1" t="s">
        <v>1534</v>
      </c>
      <c r="I224" s="2" t="s">
        <v>29</v>
      </c>
      <c r="J224" s="3">
        <v>145</v>
      </c>
      <c r="K224" s="3">
        <v>24</v>
      </c>
      <c r="L224" s="3">
        <v>3480</v>
      </c>
      <c r="M224" s="1" t="s">
        <v>29</v>
      </c>
      <c r="N224" s="1" t="s">
        <v>30</v>
      </c>
      <c r="O224" s="3">
        <v>0</v>
      </c>
      <c r="P224" s="4" t="s">
        <v>4214</v>
      </c>
      <c r="Q224" s="1" t="b">
        <v>0</v>
      </c>
      <c r="R224" s="2">
        <v>24</v>
      </c>
      <c r="S224" s="3">
        <v>3480</v>
      </c>
      <c r="T224" s="2" t="s">
        <v>29</v>
      </c>
      <c r="U224" s="3">
        <v>0</v>
      </c>
      <c r="V224" s="2" t="s">
        <v>29</v>
      </c>
      <c r="W224" s="3">
        <v>0</v>
      </c>
      <c r="X224" s="2" t="s">
        <v>29</v>
      </c>
      <c r="Y224" s="3">
        <v>0</v>
      </c>
      <c r="Z224" s="1" t="s">
        <v>29</v>
      </c>
      <c r="AA224" s="1" t="b">
        <v>0</v>
      </c>
    </row>
    <row r="225" spans="1:27" x14ac:dyDescent="0.25">
      <c r="A225" s="1" t="b">
        <v>0</v>
      </c>
      <c r="B225" s="1" t="s">
        <v>4219</v>
      </c>
      <c r="C225" s="2">
        <v>1</v>
      </c>
      <c r="D225" s="1" t="s">
        <v>65</v>
      </c>
      <c r="E225" s="2">
        <v>78</v>
      </c>
      <c r="F225" s="1" t="s">
        <v>1535</v>
      </c>
      <c r="G225" s="1" t="s">
        <v>1536</v>
      </c>
      <c r="H225" s="1" t="s">
        <v>1536</v>
      </c>
      <c r="I225" s="2" t="s">
        <v>29</v>
      </c>
      <c r="J225" s="3">
        <v>15</v>
      </c>
      <c r="K225" s="3">
        <v>750</v>
      </c>
      <c r="L225" s="3">
        <v>11250</v>
      </c>
      <c r="M225" s="1" t="s">
        <v>29</v>
      </c>
      <c r="N225" s="1" t="s">
        <v>30</v>
      </c>
      <c r="O225" s="3">
        <v>0</v>
      </c>
      <c r="P225" s="4" t="s">
        <v>4214</v>
      </c>
      <c r="Q225" s="1" t="b">
        <v>0</v>
      </c>
      <c r="R225" s="2">
        <v>750</v>
      </c>
      <c r="S225" s="3">
        <v>11250</v>
      </c>
      <c r="T225" s="2" t="s">
        <v>29</v>
      </c>
      <c r="U225" s="3">
        <v>0</v>
      </c>
      <c r="V225" s="2" t="s">
        <v>29</v>
      </c>
      <c r="W225" s="3">
        <v>0</v>
      </c>
      <c r="X225" s="2" t="s">
        <v>29</v>
      </c>
      <c r="Y225" s="3">
        <v>0</v>
      </c>
      <c r="Z225" s="1" t="s">
        <v>29</v>
      </c>
      <c r="AA225" s="1" t="b">
        <v>0</v>
      </c>
    </row>
    <row r="226" spans="1:27" x14ac:dyDescent="0.25">
      <c r="A226" s="1" t="b">
        <v>0</v>
      </c>
      <c r="B226" s="1" t="s">
        <v>4220</v>
      </c>
      <c r="C226" s="2">
        <v>1</v>
      </c>
      <c r="D226" s="1" t="s">
        <v>65</v>
      </c>
      <c r="E226" s="2">
        <v>81</v>
      </c>
      <c r="F226" s="1" t="s">
        <v>1535</v>
      </c>
      <c r="G226" s="1" t="s">
        <v>1537</v>
      </c>
      <c r="H226" s="1" t="s">
        <v>1537</v>
      </c>
      <c r="I226" s="2" t="s">
        <v>29</v>
      </c>
      <c r="J226" s="3">
        <v>23</v>
      </c>
      <c r="K226" s="3">
        <v>155</v>
      </c>
      <c r="L226" s="3">
        <v>3565</v>
      </c>
      <c r="M226" s="1" t="s">
        <v>29</v>
      </c>
      <c r="N226" s="1" t="s">
        <v>30</v>
      </c>
      <c r="O226" s="3">
        <v>0</v>
      </c>
      <c r="P226" s="4" t="s">
        <v>4214</v>
      </c>
      <c r="Q226" s="1" t="b">
        <v>0</v>
      </c>
      <c r="R226" s="2">
        <v>155</v>
      </c>
      <c r="S226" s="3">
        <v>3565</v>
      </c>
      <c r="T226" s="2" t="s">
        <v>29</v>
      </c>
      <c r="U226" s="3">
        <v>0</v>
      </c>
      <c r="V226" s="2" t="s">
        <v>29</v>
      </c>
      <c r="W226" s="3">
        <v>0</v>
      </c>
      <c r="X226" s="2" t="s">
        <v>29</v>
      </c>
      <c r="Y226" s="3">
        <v>0</v>
      </c>
      <c r="Z226" s="1" t="s">
        <v>29</v>
      </c>
      <c r="AA226" s="1" t="b">
        <v>0</v>
      </c>
    </row>
    <row r="227" spans="1:27" x14ac:dyDescent="0.25">
      <c r="A227" s="1" t="b">
        <v>0</v>
      </c>
      <c r="B227" s="1" t="s">
        <v>4221</v>
      </c>
      <c r="C227" s="2">
        <v>1</v>
      </c>
      <c r="D227" s="1" t="s">
        <v>65</v>
      </c>
      <c r="E227" s="2">
        <v>82</v>
      </c>
      <c r="F227" s="1" t="s">
        <v>1538</v>
      </c>
      <c r="G227" s="1" t="s">
        <v>1539</v>
      </c>
      <c r="H227" s="1" t="s">
        <v>1539</v>
      </c>
      <c r="I227" s="2" t="s">
        <v>29</v>
      </c>
      <c r="J227" s="3">
        <v>93</v>
      </c>
      <c r="K227" s="3">
        <v>65</v>
      </c>
      <c r="L227" s="3">
        <v>6045</v>
      </c>
      <c r="M227" s="1" t="s">
        <v>29</v>
      </c>
      <c r="N227" s="1" t="s">
        <v>40</v>
      </c>
      <c r="O227" s="3">
        <v>0</v>
      </c>
      <c r="P227" s="4" t="s">
        <v>4214</v>
      </c>
      <c r="Q227" s="1" t="b">
        <v>0</v>
      </c>
      <c r="R227" s="2">
        <v>65</v>
      </c>
      <c r="S227" s="3">
        <v>6045</v>
      </c>
      <c r="T227" s="2" t="s">
        <v>29</v>
      </c>
      <c r="U227" s="3">
        <v>0</v>
      </c>
      <c r="V227" s="2" t="s">
        <v>29</v>
      </c>
      <c r="W227" s="3">
        <v>0</v>
      </c>
      <c r="X227" s="2" t="s">
        <v>29</v>
      </c>
      <c r="Y227" s="3">
        <v>0</v>
      </c>
      <c r="Z227" s="1" t="s">
        <v>29</v>
      </c>
      <c r="AA227" s="1" t="b">
        <v>0</v>
      </c>
    </row>
    <row r="228" spans="1:27" x14ac:dyDescent="0.25">
      <c r="A228" s="1" t="b">
        <v>0</v>
      </c>
      <c r="B228" s="1" t="s">
        <v>4222</v>
      </c>
      <c r="C228" s="2">
        <v>1</v>
      </c>
      <c r="D228" s="1" t="s">
        <v>65</v>
      </c>
      <c r="E228" s="2">
        <v>800</v>
      </c>
      <c r="F228" s="1" t="s">
        <v>1540</v>
      </c>
      <c r="G228" s="1" t="s">
        <v>1541</v>
      </c>
      <c r="H228" s="1" t="s">
        <v>1541</v>
      </c>
      <c r="I228" s="2" t="s">
        <v>29</v>
      </c>
      <c r="J228" s="3">
        <v>21</v>
      </c>
      <c r="K228" s="3">
        <v>355</v>
      </c>
      <c r="L228" s="3">
        <v>7455</v>
      </c>
      <c r="M228" s="1" t="s">
        <v>29</v>
      </c>
      <c r="N228" s="1" t="s">
        <v>30</v>
      </c>
      <c r="O228" s="3">
        <v>0</v>
      </c>
      <c r="P228" s="4" t="s">
        <v>4214</v>
      </c>
      <c r="Q228" s="1" t="b">
        <v>0</v>
      </c>
      <c r="R228" s="2">
        <v>355</v>
      </c>
      <c r="S228" s="3">
        <v>7455</v>
      </c>
      <c r="T228" s="2" t="s">
        <v>29</v>
      </c>
      <c r="U228" s="3">
        <v>0</v>
      </c>
      <c r="V228" s="2" t="s">
        <v>29</v>
      </c>
      <c r="W228" s="3">
        <v>0</v>
      </c>
      <c r="X228" s="2" t="s">
        <v>29</v>
      </c>
      <c r="Y228" s="3">
        <v>0</v>
      </c>
      <c r="Z228" s="1" t="s">
        <v>29</v>
      </c>
      <c r="AA228" s="1" t="b">
        <v>0</v>
      </c>
    </row>
    <row r="229" spans="1:27" x14ac:dyDescent="0.25">
      <c r="A229" s="1"/>
      <c r="B229" s="1"/>
      <c r="C229" s="2"/>
      <c r="D229" s="1"/>
      <c r="E229" s="2"/>
      <c r="F229" s="1"/>
      <c r="G229" s="1"/>
      <c r="H229" s="1"/>
      <c r="I229" s="2"/>
      <c r="J229" s="3"/>
      <c r="K229" s="3"/>
      <c r="L229" s="6">
        <f>SUBTOTAL(9,L220:L228)</f>
        <v>81745</v>
      </c>
      <c r="M229" s="1"/>
      <c r="N229" s="1"/>
      <c r="O229" s="3"/>
      <c r="P229" s="4"/>
      <c r="Q229" s="1"/>
      <c r="R229" s="2"/>
      <c r="S229" s="3"/>
      <c r="T229" s="2"/>
      <c r="U229" s="3"/>
      <c r="V229" s="2"/>
      <c r="W229" s="3"/>
      <c r="X229" s="2"/>
      <c r="Y229" s="3"/>
      <c r="Z229" s="1"/>
      <c r="AA229" s="1"/>
    </row>
    <row r="230" spans="1:27" x14ac:dyDescent="0.25">
      <c r="A230" s="5" t="s">
        <v>4223</v>
      </c>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1:27" x14ac:dyDescent="0.25">
      <c r="A231" s="1" t="b">
        <v>0</v>
      </c>
      <c r="B231" s="1" t="s">
        <v>4224</v>
      </c>
      <c r="C231" s="2">
        <v>1</v>
      </c>
      <c r="D231" s="1" t="s">
        <v>65</v>
      </c>
      <c r="E231" s="2">
        <v>86</v>
      </c>
      <c r="F231" s="1" t="s">
        <v>1542</v>
      </c>
      <c r="G231" s="1" t="s">
        <v>1543</v>
      </c>
      <c r="H231" s="1" t="s">
        <v>1543</v>
      </c>
      <c r="I231" s="2" t="s">
        <v>29</v>
      </c>
      <c r="J231" s="3">
        <v>23</v>
      </c>
      <c r="K231" s="3">
        <v>5700</v>
      </c>
      <c r="L231" s="3">
        <v>131100</v>
      </c>
      <c r="M231" s="1" t="s">
        <v>29</v>
      </c>
      <c r="N231" s="1" t="s">
        <v>40</v>
      </c>
      <c r="O231" s="3">
        <v>0</v>
      </c>
      <c r="P231" s="4" t="s">
        <v>4225</v>
      </c>
      <c r="Q231" s="1" t="b">
        <v>0</v>
      </c>
      <c r="R231" s="2">
        <v>5700</v>
      </c>
      <c r="S231" s="3">
        <v>131100</v>
      </c>
      <c r="T231" s="2" t="s">
        <v>29</v>
      </c>
      <c r="U231" s="3">
        <v>0</v>
      </c>
      <c r="V231" s="2" t="s">
        <v>29</v>
      </c>
      <c r="W231" s="3">
        <v>0</v>
      </c>
      <c r="X231" s="2" t="s">
        <v>29</v>
      </c>
      <c r="Y231" s="3">
        <v>0</v>
      </c>
      <c r="Z231" s="1" t="s">
        <v>29</v>
      </c>
      <c r="AA231" s="1" t="b">
        <v>0</v>
      </c>
    </row>
    <row r="232" spans="1:27" x14ac:dyDescent="0.25">
      <c r="A232" s="1" t="b">
        <v>0</v>
      </c>
      <c r="B232" s="1" t="s">
        <v>4226</v>
      </c>
      <c r="C232" s="2">
        <v>1</v>
      </c>
      <c r="D232" s="1" t="s">
        <v>65</v>
      </c>
      <c r="E232" s="2">
        <v>102</v>
      </c>
      <c r="F232" s="1" t="s">
        <v>1546</v>
      </c>
      <c r="G232" s="1" t="s">
        <v>1547</v>
      </c>
      <c r="H232" s="1" t="s">
        <v>1547</v>
      </c>
      <c r="I232" s="2" t="s">
        <v>29</v>
      </c>
      <c r="J232" s="3">
        <v>90</v>
      </c>
      <c r="K232" s="3">
        <v>240</v>
      </c>
      <c r="L232" s="3">
        <v>21600</v>
      </c>
      <c r="M232" s="1" t="s">
        <v>29</v>
      </c>
      <c r="N232" s="1" t="s">
        <v>30</v>
      </c>
      <c r="O232" s="3">
        <v>0</v>
      </c>
      <c r="P232" s="4" t="s">
        <v>4225</v>
      </c>
      <c r="Q232" s="1" t="b">
        <v>0</v>
      </c>
      <c r="R232" s="2">
        <v>240</v>
      </c>
      <c r="S232" s="3">
        <v>21600</v>
      </c>
      <c r="T232" s="2" t="s">
        <v>29</v>
      </c>
      <c r="U232" s="3">
        <v>0</v>
      </c>
      <c r="V232" s="2" t="s">
        <v>29</v>
      </c>
      <c r="W232" s="3">
        <v>0</v>
      </c>
      <c r="X232" s="2" t="s">
        <v>29</v>
      </c>
      <c r="Y232" s="3">
        <v>0</v>
      </c>
      <c r="Z232" s="1" t="s">
        <v>29</v>
      </c>
      <c r="AA232" s="1" t="b">
        <v>0</v>
      </c>
    </row>
    <row r="233" spans="1:27" x14ac:dyDescent="0.25">
      <c r="A233" s="1" t="b">
        <v>0</v>
      </c>
      <c r="B233" s="1" t="s">
        <v>4227</v>
      </c>
      <c r="C233" s="2">
        <v>1</v>
      </c>
      <c r="D233" s="1" t="s">
        <v>65</v>
      </c>
      <c r="E233" s="2">
        <v>105</v>
      </c>
      <c r="F233" s="1" t="s">
        <v>1546</v>
      </c>
      <c r="G233" s="1" t="s">
        <v>1548</v>
      </c>
      <c r="H233" s="1" t="s">
        <v>1548</v>
      </c>
      <c r="I233" s="2" t="s">
        <v>29</v>
      </c>
      <c r="J233" s="3">
        <v>75</v>
      </c>
      <c r="K233" s="3">
        <v>6000</v>
      </c>
      <c r="L233" s="3">
        <v>450000</v>
      </c>
      <c r="M233" s="1" t="s">
        <v>29</v>
      </c>
      <c r="N233" s="1" t="s">
        <v>40</v>
      </c>
      <c r="O233" s="3">
        <v>0</v>
      </c>
      <c r="P233" s="4" t="s">
        <v>4225</v>
      </c>
      <c r="Q233" s="1" t="b">
        <v>0</v>
      </c>
      <c r="R233" s="2">
        <v>6000</v>
      </c>
      <c r="S233" s="3">
        <v>450000</v>
      </c>
      <c r="T233" s="2" t="s">
        <v>29</v>
      </c>
      <c r="U233" s="3">
        <v>0</v>
      </c>
      <c r="V233" s="2" t="s">
        <v>29</v>
      </c>
      <c r="W233" s="3">
        <v>0</v>
      </c>
      <c r="X233" s="2" t="s">
        <v>29</v>
      </c>
      <c r="Y233" s="3">
        <v>0</v>
      </c>
      <c r="Z233" s="1" t="s">
        <v>29</v>
      </c>
      <c r="AA233" s="1" t="b">
        <v>0</v>
      </c>
    </row>
    <row r="234" spans="1:27" x14ac:dyDescent="0.25">
      <c r="A234" s="1" t="b">
        <v>0</v>
      </c>
      <c r="B234" s="1" t="s">
        <v>4228</v>
      </c>
      <c r="C234" s="2">
        <v>1</v>
      </c>
      <c r="D234" s="1" t="s">
        <v>65</v>
      </c>
      <c r="E234" s="2">
        <v>106</v>
      </c>
      <c r="F234" s="1" t="s">
        <v>1344</v>
      </c>
      <c r="G234" s="1" t="s">
        <v>1549</v>
      </c>
      <c r="H234" s="1" t="s">
        <v>1549</v>
      </c>
      <c r="I234" s="2" t="s">
        <v>29</v>
      </c>
      <c r="J234" s="3">
        <v>1.2</v>
      </c>
      <c r="K234" s="3">
        <v>10000</v>
      </c>
      <c r="L234" s="3">
        <v>12000</v>
      </c>
      <c r="M234" s="1" t="s">
        <v>29</v>
      </c>
      <c r="N234" s="1" t="s">
        <v>30</v>
      </c>
      <c r="O234" s="3">
        <v>0</v>
      </c>
      <c r="P234" s="4" t="s">
        <v>4225</v>
      </c>
      <c r="Q234" s="1" t="b">
        <v>0</v>
      </c>
      <c r="R234" s="2">
        <v>10000</v>
      </c>
      <c r="S234" s="3">
        <v>12000</v>
      </c>
      <c r="T234" s="2" t="s">
        <v>29</v>
      </c>
      <c r="U234" s="3">
        <v>0</v>
      </c>
      <c r="V234" s="2" t="s">
        <v>29</v>
      </c>
      <c r="W234" s="3">
        <v>0</v>
      </c>
      <c r="X234" s="2" t="s">
        <v>29</v>
      </c>
      <c r="Y234" s="3">
        <v>0</v>
      </c>
      <c r="Z234" s="1" t="s">
        <v>29</v>
      </c>
      <c r="AA234" s="1" t="b">
        <v>0</v>
      </c>
    </row>
    <row r="235" spans="1:27" x14ac:dyDescent="0.25">
      <c r="A235" s="1" t="b">
        <v>0</v>
      </c>
      <c r="B235" s="1" t="s">
        <v>4229</v>
      </c>
      <c r="C235" s="2">
        <v>1</v>
      </c>
      <c r="D235" s="1" t="s">
        <v>65</v>
      </c>
      <c r="E235" s="2">
        <v>484</v>
      </c>
      <c r="F235" s="1" t="s">
        <v>1542</v>
      </c>
      <c r="G235" s="1" t="s">
        <v>1550</v>
      </c>
      <c r="H235" s="1" t="s">
        <v>1550</v>
      </c>
      <c r="I235" s="2" t="s">
        <v>29</v>
      </c>
      <c r="J235" s="3">
        <v>10</v>
      </c>
      <c r="K235" s="3">
        <v>11000</v>
      </c>
      <c r="L235" s="3">
        <v>110000</v>
      </c>
      <c r="M235" s="1" t="s">
        <v>29</v>
      </c>
      <c r="N235" s="1" t="s">
        <v>40</v>
      </c>
      <c r="O235" s="3">
        <v>0</v>
      </c>
      <c r="P235" s="4" t="s">
        <v>4225</v>
      </c>
      <c r="Q235" s="1" t="b">
        <v>0</v>
      </c>
      <c r="R235" s="2">
        <v>11000</v>
      </c>
      <c r="S235" s="3">
        <v>110000</v>
      </c>
      <c r="T235" s="2" t="s">
        <v>29</v>
      </c>
      <c r="U235" s="3">
        <v>0</v>
      </c>
      <c r="V235" s="2" t="s">
        <v>29</v>
      </c>
      <c r="W235" s="3">
        <v>0</v>
      </c>
      <c r="X235" s="2" t="s">
        <v>29</v>
      </c>
      <c r="Y235" s="3">
        <v>0</v>
      </c>
      <c r="Z235" s="1" t="s">
        <v>29</v>
      </c>
      <c r="AA235" s="1" t="b">
        <v>0</v>
      </c>
    </row>
    <row r="236" spans="1:27" x14ac:dyDescent="0.25">
      <c r="A236" s="1" t="b">
        <v>0</v>
      </c>
      <c r="B236" s="1" t="s">
        <v>4230</v>
      </c>
      <c r="C236" s="2">
        <v>1</v>
      </c>
      <c r="D236" s="1" t="s">
        <v>65</v>
      </c>
      <c r="E236" s="2">
        <v>818</v>
      </c>
      <c r="F236" s="1" t="s">
        <v>1542</v>
      </c>
      <c r="G236" s="1" t="s">
        <v>1551</v>
      </c>
      <c r="H236" s="1" t="s">
        <v>1551</v>
      </c>
      <c r="I236" s="2" t="s">
        <v>29</v>
      </c>
      <c r="J236" s="3">
        <v>54</v>
      </c>
      <c r="K236" s="3">
        <v>150</v>
      </c>
      <c r="L236" s="3">
        <v>8100</v>
      </c>
      <c r="M236" s="1" t="s">
        <v>29</v>
      </c>
      <c r="N236" s="1" t="s">
        <v>40</v>
      </c>
      <c r="O236" s="3">
        <v>0</v>
      </c>
      <c r="P236" s="4" t="s">
        <v>4225</v>
      </c>
      <c r="Q236" s="1" t="b">
        <v>0</v>
      </c>
      <c r="R236" s="2">
        <v>150</v>
      </c>
      <c r="S236" s="3">
        <v>8100</v>
      </c>
      <c r="T236" s="2" t="s">
        <v>29</v>
      </c>
      <c r="U236" s="3">
        <v>0</v>
      </c>
      <c r="V236" s="2" t="s">
        <v>29</v>
      </c>
      <c r="W236" s="3">
        <v>0</v>
      </c>
      <c r="X236" s="2" t="s">
        <v>29</v>
      </c>
      <c r="Y236" s="3">
        <v>0</v>
      </c>
      <c r="Z236" s="1" t="s">
        <v>29</v>
      </c>
      <c r="AA236" s="1" t="b">
        <v>0</v>
      </c>
    </row>
    <row r="237" spans="1:27" x14ac:dyDescent="0.25">
      <c r="A237" s="1" t="b">
        <v>0</v>
      </c>
      <c r="B237" s="1" t="s">
        <v>4231</v>
      </c>
      <c r="C237" s="2">
        <v>1</v>
      </c>
      <c r="D237" s="1" t="s">
        <v>65</v>
      </c>
      <c r="E237" s="2">
        <v>1091</v>
      </c>
      <c r="F237" s="1" t="s">
        <v>1552</v>
      </c>
      <c r="G237" s="1" t="s">
        <v>1553</v>
      </c>
      <c r="H237" s="1" t="s">
        <v>1553</v>
      </c>
      <c r="I237" s="2" t="s">
        <v>29</v>
      </c>
      <c r="J237" s="3">
        <v>3</v>
      </c>
      <c r="K237" s="3">
        <v>75000</v>
      </c>
      <c r="L237" s="3">
        <v>225000</v>
      </c>
      <c r="M237" s="1" t="s">
        <v>29</v>
      </c>
      <c r="N237" s="1" t="s">
        <v>40</v>
      </c>
      <c r="O237" s="3">
        <v>0</v>
      </c>
      <c r="P237" s="4" t="s">
        <v>4225</v>
      </c>
      <c r="Q237" s="1" t="b">
        <v>0</v>
      </c>
      <c r="R237" s="2">
        <v>75000</v>
      </c>
      <c r="S237" s="3">
        <v>225000</v>
      </c>
      <c r="T237" s="2" t="s">
        <v>29</v>
      </c>
      <c r="U237" s="3">
        <v>0</v>
      </c>
      <c r="V237" s="2" t="s">
        <v>29</v>
      </c>
      <c r="W237" s="3">
        <v>0</v>
      </c>
      <c r="X237" s="2" t="s">
        <v>29</v>
      </c>
      <c r="Y237" s="3">
        <v>0</v>
      </c>
      <c r="Z237" s="1" t="s">
        <v>29</v>
      </c>
      <c r="AA237" s="1" t="b">
        <v>0</v>
      </c>
    </row>
    <row r="238" spans="1:27" x14ac:dyDescent="0.25">
      <c r="A238" s="1" t="b">
        <v>0</v>
      </c>
      <c r="B238" s="1" t="s">
        <v>4232</v>
      </c>
      <c r="C238" s="2">
        <v>1</v>
      </c>
      <c r="D238" s="1" t="s">
        <v>65</v>
      </c>
      <c r="E238" s="2">
        <v>9416</v>
      </c>
      <c r="F238" s="1" t="s">
        <v>1544</v>
      </c>
      <c r="G238" s="1" t="s">
        <v>1545</v>
      </c>
      <c r="H238" s="1" t="s">
        <v>1545</v>
      </c>
      <c r="I238" s="2" t="s">
        <v>29</v>
      </c>
      <c r="J238" s="3">
        <v>120</v>
      </c>
      <c r="K238" s="3">
        <v>201</v>
      </c>
      <c r="L238" s="3">
        <v>24120</v>
      </c>
      <c r="M238" s="1" t="s">
        <v>29</v>
      </c>
      <c r="N238" s="1" t="s">
        <v>29</v>
      </c>
      <c r="O238" s="3">
        <v>0</v>
      </c>
      <c r="P238" s="4" t="s">
        <v>4225</v>
      </c>
      <c r="Q238" s="1" t="b">
        <v>0</v>
      </c>
      <c r="R238" s="2">
        <v>201</v>
      </c>
      <c r="S238" s="3">
        <v>24120</v>
      </c>
      <c r="T238" s="2" t="s">
        <v>29</v>
      </c>
      <c r="U238" s="3">
        <v>0</v>
      </c>
      <c r="V238" s="2" t="s">
        <v>29</v>
      </c>
      <c r="W238" s="3">
        <v>0</v>
      </c>
      <c r="X238" s="2" t="s">
        <v>29</v>
      </c>
      <c r="Y238" s="3">
        <v>0</v>
      </c>
      <c r="Z238" s="1" t="s">
        <v>29</v>
      </c>
      <c r="AA238" s="1" t="b">
        <v>0</v>
      </c>
    </row>
    <row r="239" spans="1:27" x14ac:dyDescent="0.25">
      <c r="A239" s="1" t="b">
        <v>0</v>
      </c>
      <c r="B239" s="1" t="s">
        <v>4233</v>
      </c>
      <c r="C239" s="2">
        <v>1</v>
      </c>
      <c r="D239" s="1" t="s">
        <v>65</v>
      </c>
      <c r="E239" s="2">
        <v>9435</v>
      </c>
      <c r="F239" s="1" t="s">
        <v>4234</v>
      </c>
      <c r="G239" s="1" t="s">
        <v>4235</v>
      </c>
      <c r="H239" s="1" t="s">
        <v>4235</v>
      </c>
      <c r="I239" s="2" t="s">
        <v>29</v>
      </c>
      <c r="J239" s="3">
        <v>110</v>
      </c>
      <c r="K239" s="3">
        <v>50</v>
      </c>
      <c r="L239" s="3">
        <v>5500</v>
      </c>
      <c r="M239" s="1" t="s">
        <v>29</v>
      </c>
      <c r="N239" s="1" t="s">
        <v>30</v>
      </c>
      <c r="O239" s="3">
        <v>0</v>
      </c>
      <c r="P239" s="4" t="s">
        <v>4225</v>
      </c>
      <c r="Q239" s="1" t="b">
        <v>0</v>
      </c>
      <c r="R239" s="2">
        <v>50</v>
      </c>
      <c r="S239" s="3">
        <v>5500</v>
      </c>
      <c r="T239" s="2" t="s">
        <v>29</v>
      </c>
      <c r="U239" s="3">
        <v>0</v>
      </c>
      <c r="V239" s="2" t="s">
        <v>29</v>
      </c>
      <c r="W239" s="3">
        <v>0</v>
      </c>
      <c r="X239" s="2" t="s">
        <v>29</v>
      </c>
      <c r="Y239" s="3">
        <v>0</v>
      </c>
      <c r="Z239" s="1" t="s">
        <v>29</v>
      </c>
      <c r="AA239" s="1" t="b">
        <v>0</v>
      </c>
    </row>
    <row r="240" spans="1:27" x14ac:dyDescent="0.25">
      <c r="A240" s="1" t="b">
        <v>0</v>
      </c>
      <c r="B240" s="1" t="s">
        <v>4236</v>
      </c>
      <c r="C240" s="2">
        <v>1</v>
      </c>
      <c r="D240" s="1" t="s">
        <v>65</v>
      </c>
      <c r="E240" s="2">
        <v>9444</v>
      </c>
      <c r="F240" s="1" t="s">
        <v>4237</v>
      </c>
      <c r="G240" s="1" t="s">
        <v>4238</v>
      </c>
      <c r="H240" s="1" t="s">
        <v>4238</v>
      </c>
      <c r="I240" s="2" t="s">
        <v>29</v>
      </c>
      <c r="J240" s="3">
        <v>180</v>
      </c>
      <c r="K240" s="3">
        <v>2000</v>
      </c>
      <c r="L240" s="3">
        <v>360000</v>
      </c>
      <c r="M240" s="1" t="s">
        <v>29</v>
      </c>
      <c r="N240" s="1" t="s">
        <v>30</v>
      </c>
      <c r="O240" s="3">
        <v>0</v>
      </c>
      <c r="P240" s="4" t="s">
        <v>4225</v>
      </c>
      <c r="Q240" s="1" t="b">
        <v>0</v>
      </c>
      <c r="R240" s="2">
        <v>2000</v>
      </c>
      <c r="S240" s="3">
        <v>360000</v>
      </c>
      <c r="T240" s="2" t="s">
        <v>29</v>
      </c>
      <c r="U240" s="3">
        <v>0</v>
      </c>
      <c r="V240" s="2" t="s">
        <v>29</v>
      </c>
      <c r="W240" s="3">
        <v>0</v>
      </c>
      <c r="X240" s="2" t="s">
        <v>29</v>
      </c>
      <c r="Y240" s="3">
        <v>0</v>
      </c>
      <c r="Z240" s="1" t="s">
        <v>29</v>
      </c>
      <c r="AA240" s="1" t="b">
        <v>0</v>
      </c>
    </row>
    <row r="241" spans="1:27" x14ac:dyDescent="0.25">
      <c r="A241" s="1" t="b">
        <v>0</v>
      </c>
      <c r="B241" s="1" t="s">
        <v>4239</v>
      </c>
      <c r="C241" s="2">
        <v>1</v>
      </c>
      <c r="D241" s="1" t="s">
        <v>65</v>
      </c>
      <c r="E241" s="2">
        <v>9445</v>
      </c>
      <c r="F241" s="1" t="s">
        <v>4240</v>
      </c>
      <c r="G241" s="1" t="s">
        <v>4241</v>
      </c>
      <c r="H241" s="1" t="s">
        <v>4241</v>
      </c>
      <c r="I241" s="2" t="s">
        <v>29</v>
      </c>
      <c r="J241" s="3">
        <v>160</v>
      </c>
      <c r="K241" s="3">
        <v>500</v>
      </c>
      <c r="L241" s="3">
        <v>80000</v>
      </c>
      <c r="M241" s="1" t="s">
        <v>29</v>
      </c>
      <c r="N241" s="1" t="s">
        <v>40</v>
      </c>
      <c r="O241" s="3">
        <v>0</v>
      </c>
      <c r="P241" s="4" t="s">
        <v>4225</v>
      </c>
      <c r="Q241" s="1" t="b">
        <v>0</v>
      </c>
      <c r="R241" s="2">
        <v>500</v>
      </c>
      <c r="S241" s="3">
        <v>80000</v>
      </c>
      <c r="T241" s="2" t="s">
        <v>29</v>
      </c>
      <c r="U241" s="3">
        <v>0</v>
      </c>
      <c r="V241" s="2" t="s">
        <v>29</v>
      </c>
      <c r="W241" s="3">
        <v>0</v>
      </c>
      <c r="X241" s="2" t="s">
        <v>29</v>
      </c>
      <c r="Y241" s="3">
        <v>0</v>
      </c>
      <c r="Z241" s="1" t="s">
        <v>29</v>
      </c>
      <c r="AA241" s="1" t="b">
        <v>0</v>
      </c>
    </row>
    <row r="242" spans="1:27" x14ac:dyDescent="0.25">
      <c r="A242" s="1"/>
      <c r="B242" s="1"/>
      <c r="C242" s="2"/>
      <c r="D242" s="1"/>
      <c r="E242" s="2"/>
      <c r="F242" s="1"/>
      <c r="G242" s="1"/>
      <c r="H242" s="1"/>
      <c r="I242" s="2"/>
      <c r="J242" s="3"/>
      <c r="K242" s="3"/>
      <c r="L242" s="6">
        <f>SUBTOTAL(9,L231:L241)</f>
        <v>1427420</v>
      </c>
      <c r="M242" s="1"/>
      <c r="N242" s="1"/>
      <c r="O242" s="3"/>
      <c r="P242" s="4"/>
      <c r="Q242" s="1"/>
      <c r="R242" s="2"/>
      <c r="S242" s="3"/>
      <c r="T242" s="2"/>
      <c r="U242" s="3"/>
      <c r="V242" s="2"/>
      <c r="W242" s="3"/>
      <c r="X242" s="2"/>
      <c r="Y242" s="3"/>
      <c r="Z242" s="1"/>
      <c r="AA242" s="1"/>
    </row>
    <row r="243" spans="1:27" x14ac:dyDescent="0.25">
      <c r="A243" s="5" t="s">
        <v>4242</v>
      </c>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1:27" x14ac:dyDescent="0.25">
      <c r="A244" s="1" t="b">
        <v>0</v>
      </c>
      <c r="B244" s="1" t="s">
        <v>4243</v>
      </c>
      <c r="C244" s="2">
        <v>1</v>
      </c>
      <c r="D244" s="1" t="s">
        <v>776</v>
      </c>
      <c r="E244" s="2">
        <v>230</v>
      </c>
      <c r="F244" s="1" t="s">
        <v>1554</v>
      </c>
      <c r="G244" s="1" t="s">
        <v>1555</v>
      </c>
      <c r="H244" s="1" t="s">
        <v>1555</v>
      </c>
      <c r="I244" s="2" t="s">
        <v>29</v>
      </c>
      <c r="J244" s="3">
        <v>450</v>
      </c>
      <c r="K244" s="3">
        <v>73</v>
      </c>
      <c r="L244" s="3">
        <v>32850</v>
      </c>
      <c r="M244" s="1" t="s">
        <v>29</v>
      </c>
      <c r="N244" s="1" t="s">
        <v>40</v>
      </c>
      <c r="O244" s="3">
        <v>0</v>
      </c>
      <c r="P244" s="4" t="s">
        <v>4244</v>
      </c>
      <c r="Q244" s="1" t="b">
        <v>0</v>
      </c>
      <c r="R244" s="2">
        <v>73</v>
      </c>
      <c r="S244" s="3">
        <v>32850</v>
      </c>
      <c r="T244" s="2" t="s">
        <v>29</v>
      </c>
      <c r="U244" s="3">
        <v>0</v>
      </c>
      <c r="V244" s="2" t="s">
        <v>29</v>
      </c>
      <c r="W244" s="3">
        <v>0</v>
      </c>
      <c r="X244" s="2" t="s">
        <v>29</v>
      </c>
      <c r="Y244" s="3">
        <v>0</v>
      </c>
      <c r="Z244" s="1" t="s">
        <v>29</v>
      </c>
      <c r="AA244" s="1" t="b">
        <v>0</v>
      </c>
    </row>
    <row r="245" spans="1:27" x14ac:dyDescent="0.25">
      <c r="A245" s="1" t="b">
        <v>0</v>
      </c>
      <c r="B245" s="1" t="s">
        <v>4245</v>
      </c>
      <c r="C245" s="2">
        <v>1</v>
      </c>
      <c r="D245" s="1" t="s">
        <v>776</v>
      </c>
      <c r="E245" s="2">
        <v>231</v>
      </c>
      <c r="F245" s="1" t="s">
        <v>1556</v>
      </c>
      <c r="G245" s="1" t="s">
        <v>1557</v>
      </c>
      <c r="H245" s="1" t="s">
        <v>1557</v>
      </c>
      <c r="I245" s="2" t="s">
        <v>29</v>
      </c>
      <c r="J245" s="3">
        <v>59</v>
      </c>
      <c r="K245" s="3">
        <v>172</v>
      </c>
      <c r="L245" s="3">
        <v>10148</v>
      </c>
      <c r="M245" s="1" t="s">
        <v>29</v>
      </c>
      <c r="N245" s="1" t="s">
        <v>30</v>
      </c>
      <c r="O245" s="3">
        <v>0</v>
      </c>
      <c r="P245" s="4" t="s">
        <v>4244</v>
      </c>
      <c r="Q245" s="1" t="b">
        <v>0</v>
      </c>
      <c r="R245" s="2">
        <v>172</v>
      </c>
      <c r="S245" s="3">
        <v>10148</v>
      </c>
      <c r="T245" s="2" t="s">
        <v>29</v>
      </c>
      <c r="U245" s="3">
        <v>0</v>
      </c>
      <c r="V245" s="2" t="s">
        <v>29</v>
      </c>
      <c r="W245" s="3">
        <v>0</v>
      </c>
      <c r="X245" s="2" t="s">
        <v>29</v>
      </c>
      <c r="Y245" s="3">
        <v>0</v>
      </c>
      <c r="Z245" s="1" t="s">
        <v>29</v>
      </c>
      <c r="AA245" s="1" t="b">
        <v>0</v>
      </c>
    </row>
    <row r="246" spans="1:27" x14ac:dyDescent="0.25">
      <c r="A246" s="1"/>
      <c r="B246" s="1"/>
      <c r="C246" s="2"/>
      <c r="D246" s="1"/>
      <c r="E246" s="2"/>
      <c r="F246" s="1"/>
      <c r="G246" s="1"/>
      <c r="H246" s="1"/>
      <c r="I246" s="2"/>
      <c r="J246" s="3"/>
      <c r="K246" s="3"/>
      <c r="L246" s="6">
        <f>SUBTOTAL(9,L244:L245)</f>
        <v>42998</v>
      </c>
      <c r="M246" s="1"/>
      <c r="N246" s="1"/>
      <c r="O246" s="3"/>
      <c r="P246" s="4"/>
      <c r="Q246" s="1"/>
      <c r="R246" s="2"/>
      <c r="S246" s="3"/>
      <c r="T246" s="2"/>
      <c r="U246" s="3"/>
      <c r="V246" s="2"/>
      <c r="W246" s="3"/>
      <c r="X246" s="2"/>
      <c r="Y246" s="3"/>
      <c r="Z246" s="1"/>
      <c r="AA246" s="1"/>
    </row>
    <row r="247" spans="1:27" x14ac:dyDescent="0.25">
      <c r="A247" s="5" t="s">
        <v>4246</v>
      </c>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1:27" x14ac:dyDescent="0.25">
      <c r="A248" s="1" t="b">
        <v>0</v>
      </c>
      <c r="B248" s="1" t="s">
        <v>4247</v>
      </c>
      <c r="C248" s="2">
        <v>1</v>
      </c>
      <c r="D248" s="1" t="s">
        <v>776</v>
      </c>
      <c r="E248" s="2">
        <v>128</v>
      </c>
      <c r="F248" s="1" t="s">
        <v>1558</v>
      </c>
      <c r="G248" s="1" t="s">
        <v>1559</v>
      </c>
      <c r="H248" s="1" t="s">
        <v>1559</v>
      </c>
      <c r="I248" s="2" t="s">
        <v>29</v>
      </c>
      <c r="J248" s="3">
        <v>3.7</v>
      </c>
      <c r="K248" s="3">
        <v>300</v>
      </c>
      <c r="L248" s="3">
        <v>1110</v>
      </c>
      <c r="M248" s="1" t="s">
        <v>29</v>
      </c>
      <c r="N248" s="1" t="s">
        <v>30</v>
      </c>
      <c r="O248" s="3">
        <v>0</v>
      </c>
      <c r="P248" s="4" t="s">
        <v>4248</v>
      </c>
      <c r="Q248" s="1" t="b">
        <v>0</v>
      </c>
      <c r="R248" s="2">
        <v>300</v>
      </c>
      <c r="S248" s="3">
        <v>1110</v>
      </c>
      <c r="T248" s="2" t="s">
        <v>29</v>
      </c>
      <c r="U248" s="3">
        <v>0</v>
      </c>
      <c r="V248" s="2" t="s">
        <v>29</v>
      </c>
      <c r="W248" s="3">
        <v>0</v>
      </c>
      <c r="X248" s="2" t="s">
        <v>29</v>
      </c>
      <c r="Y248" s="3">
        <v>0</v>
      </c>
      <c r="Z248" s="1" t="s">
        <v>29</v>
      </c>
      <c r="AA248" s="1" t="b">
        <v>0</v>
      </c>
    </row>
    <row r="249" spans="1:27" x14ac:dyDescent="0.25">
      <c r="A249" s="1" t="b">
        <v>0</v>
      </c>
      <c r="B249" s="1" t="s">
        <v>4249</v>
      </c>
      <c r="C249" s="2">
        <v>1</v>
      </c>
      <c r="D249" s="1" t="s">
        <v>776</v>
      </c>
      <c r="E249" s="2">
        <v>132</v>
      </c>
      <c r="F249" s="1" t="s">
        <v>1560</v>
      </c>
      <c r="G249" s="1" t="s">
        <v>1561</v>
      </c>
      <c r="H249" s="1" t="s">
        <v>1561</v>
      </c>
      <c r="I249" s="2" t="s">
        <v>29</v>
      </c>
      <c r="J249" s="3">
        <v>4</v>
      </c>
      <c r="K249" s="3">
        <v>2500</v>
      </c>
      <c r="L249" s="3">
        <v>10000</v>
      </c>
      <c r="M249" s="1" t="s">
        <v>29</v>
      </c>
      <c r="N249" s="1" t="s">
        <v>30</v>
      </c>
      <c r="O249" s="3">
        <v>0</v>
      </c>
      <c r="P249" s="4" t="s">
        <v>4248</v>
      </c>
      <c r="Q249" s="1" t="b">
        <v>0</v>
      </c>
      <c r="R249" s="2">
        <v>2500</v>
      </c>
      <c r="S249" s="3">
        <v>10000</v>
      </c>
      <c r="T249" s="2" t="s">
        <v>29</v>
      </c>
      <c r="U249" s="3">
        <v>0</v>
      </c>
      <c r="V249" s="2" t="s">
        <v>29</v>
      </c>
      <c r="W249" s="3">
        <v>0</v>
      </c>
      <c r="X249" s="2" t="s">
        <v>29</v>
      </c>
      <c r="Y249" s="3">
        <v>0</v>
      </c>
      <c r="Z249" s="1" t="s">
        <v>29</v>
      </c>
      <c r="AA249" s="1" t="b">
        <v>0</v>
      </c>
    </row>
    <row r="250" spans="1:27" x14ac:dyDescent="0.25">
      <c r="A250" s="1"/>
      <c r="B250" s="1"/>
      <c r="C250" s="2"/>
      <c r="D250" s="1"/>
      <c r="E250" s="2"/>
      <c r="F250" s="1"/>
      <c r="G250" s="1"/>
      <c r="H250" s="1"/>
      <c r="I250" s="2"/>
      <c r="J250" s="3"/>
      <c r="K250" s="3"/>
      <c r="L250" s="6">
        <f>SUBTOTAL(9,L248:L249)</f>
        <v>11110</v>
      </c>
      <c r="M250" s="1"/>
      <c r="N250" s="1"/>
      <c r="O250" s="3"/>
      <c r="P250" s="4"/>
      <c r="Q250" s="1"/>
      <c r="R250" s="2"/>
      <c r="S250" s="3"/>
      <c r="T250" s="2"/>
      <c r="U250" s="3"/>
      <c r="V250" s="2"/>
      <c r="W250" s="3"/>
      <c r="X250" s="2"/>
      <c r="Y250" s="3"/>
      <c r="Z250" s="1"/>
      <c r="AA250" s="1"/>
    </row>
    <row r="251" spans="1:27" x14ac:dyDescent="0.25">
      <c r="A251" s="5" t="s">
        <v>4250</v>
      </c>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1:27" x14ac:dyDescent="0.25">
      <c r="A252" s="1" t="b">
        <v>0</v>
      </c>
      <c r="B252" s="1" t="s">
        <v>4251</v>
      </c>
      <c r="C252" s="2">
        <v>1</v>
      </c>
      <c r="D252" s="1" t="s">
        <v>65</v>
      </c>
      <c r="E252" s="2">
        <v>138</v>
      </c>
      <c r="F252" s="1" t="s">
        <v>1567</v>
      </c>
      <c r="G252" s="1" t="s">
        <v>1568</v>
      </c>
      <c r="H252" s="1" t="s">
        <v>1568</v>
      </c>
      <c r="I252" s="2" t="s">
        <v>29</v>
      </c>
      <c r="J252" s="3">
        <v>300</v>
      </c>
      <c r="K252" s="3">
        <v>63</v>
      </c>
      <c r="L252" s="3">
        <v>18900</v>
      </c>
      <c r="M252" s="1" t="s">
        <v>29</v>
      </c>
      <c r="N252" s="1" t="s">
        <v>40</v>
      </c>
      <c r="O252" s="3">
        <v>0</v>
      </c>
      <c r="P252" s="4" t="s">
        <v>4252</v>
      </c>
      <c r="Q252" s="1" t="b">
        <v>0</v>
      </c>
      <c r="R252" s="2">
        <v>63</v>
      </c>
      <c r="S252" s="3">
        <v>18900</v>
      </c>
      <c r="T252" s="2" t="s">
        <v>29</v>
      </c>
      <c r="U252" s="3">
        <v>0</v>
      </c>
      <c r="V252" s="2" t="s">
        <v>29</v>
      </c>
      <c r="W252" s="3">
        <v>0</v>
      </c>
      <c r="X252" s="2" t="s">
        <v>29</v>
      </c>
      <c r="Y252" s="3">
        <v>0</v>
      </c>
      <c r="Z252" s="1" t="s">
        <v>29</v>
      </c>
      <c r="AA252" s="1" t="b">
        <v>0</v>
      </c>
    </row>
    <row r="253" spans="1:27" x14ac:dyDescent="0.25">
      <c r="A253" s="1" t="b">
        <v>0</v>
      </c>
      <c r="B253" s="1" t="s">
        <v>4253</v>
      </c>
      <c r="C253" s="2">
        <v>1</v>
      </c>
      <c r="D253" s="1" t="s">
        <v>65</v>
      </c>
      <c r="E253" s="2">
        <v>139</v>
      </c>
      <c r="F253" s="1" t="s">
        <v>1567</v>
      </c>
      <c r="G253" s="1" t="s">
        <v>1569</v>
      </c>
      <c r="H253" s="1" t="s">
        <v>1569</v>
      </c>
      <c r="I253" s="2" t="s">
        <v>29</v>
      </c>
      <c r="J253" s="3">
        <v>370</v>
      </c>
      <c r="K253" s="3">
        <v>1</v>
      </c>
      <c r="L253" s="3">
        <v>370</v>
      </c>
      <c r="M253" s="1" t="s">
        <v>29</v>
      </c>
      <c r="N253" s="1" t="s">
        <v>30</v>
      </c>
      <c r="O253" s="3">
        <v>0</v>
      </c>
      <c r="P253" s="4" t="s">
        <v>4252</v>
      </c>
      <c r="Q253" s="1" t="b">
        <v>0</v>
      </c>
      <c r="R253" s="2">
        <v>1</v>
      </c>
      <c r="S253" s="3">
        <v>370</v>
      </c>
      <c r="T253" s="2" t="s">
        <v>29</v>
      </c>
      <c r="U253" s="3">
        <v>0</v>
      </c>
      <c r="V253" s="2" t="s">
        <v>29</v>
      </c>
      <c r="W253" s="3">
        <v>0</v>
      </c>
      <c r="X253" s="2" t="s">
        <v>29</v>
      </c>
      <c r="Y253" s="3">
        <v>0</v>
      </c>
      <c r="Z253" s="1" t="s">
        <v>29</v>
      </c>
      <c r="AA253" s="1" t="b">
        <v>0</v>
      </c>
    </row>
    <row r="254" spans="1:27" x14ac:dyDescent="0.25">
      <c r="A254" s="1" t="b">
        <v>0</v>
      </c>
      <c r="B254" s="1" t="s">
        <v>4254</v>
      </c>
      <c r="C254" s="2">
        <v>1</v>
      </c>
      <c r="D254" s="1" t="s">
        <v>65</v>
      </c>
      <c r="E254" s="2">
        <v>141</v>
      </c>
      <c r="F254" s="1" t="s">
        <v>1567</v>
      </c>
      <c r="G254" s="1" t="s">
        <v>1570</v>
      </c>
      <c r="H254" s="1" t="s">
        <v>1570</v>
      </c>
      <c r="I254" s="2" t="s">
        <v>29</v>
      </c>
      <c r="J254" s="3">
        <v>400</v>
      </c>
      <c r="K254" s="3">
        <v>246</v>
      </c>
      <c r="L254" s="3">
        <v>98400</v>
      </c>
      <c r="M254" s="1" t="s">
        <v>29</v>
      </c>
      <c r="N254" s="1" t="s">
        <v>40</v>
      </c>
      <c r="O254" s="3">
        <v>0</v>
      </c>
      <c r="P254" s="4" t="s">
        <v>4252</v>
      </c>
      <c r="Q254" s="1" t="b">
        <v>0</v>
      </c>
      <c r="R254" s="2">
        <v>246</v>
      </c>
      <c r="S254" s="3">
        <v>98400</v>
      </c>
      <c r="T254" s="2" t="s">
        <v>29</v>
      </c>
      <c r="U254" s="3">
        <v>0</v>
      </c>
      <c r="V254" s="2" t="s">
        <v>29</v>
      </c>
      <c r="W254" s="3">
        <v>0</v>
      </c>
      <c r="X254" s="2" t="s">
        <v>29</v>
      </c>
      <c r="Y254" s="3">
        <v>0</v>
      </c>
      <c r="Z254" s="1" t="s">
        <v>29</v>
      </c>
      <c r="AA254" s="1" t="b">
        <v>0</v>
      </c>
    </row>
    <row r="255" spans="1:27" x14ac:dyDescent="0.25">
      <c r="A255" s="1" t="b">
        <v>0</v>
      </c>
      <c r="B255" s="1" t="s">
        <v>4255</v>
      </c>
      <c r="C255" s="2">
        <v>1</v>
      </c>
      <c r="D255" s="1" t="s">
        <v>65</v>
      </c>
      <c r="E255" s="2">
        <v>143</v>
      </c>
      <c r="F255" s="1" t="s">
        <v>1571</v>
      </c>
      <c r="G255" s="1" t="s">
        <v>1572</v>
      </c>
      <c r="H255" s="1" t="s">
        <v>1572</v>
      </c>
      <c r="I255" s="2" t="s">
        <v>29</v>
      </c>
      <c r="J255" s="3">
        <v>550</v>
      </c>
      <c r="K255" s="3">
        <v>5</v>
      </c>
      <c r="L255" s="3">
        <v>2750</v>
      </c>
      <c r="M255" s="1" t="s">
        <v>29</v>
      </c>
      <c r="N255" s="1" t="s">
        <v>40</v>
      </c>
      <c r="O255" s="3">
        <v>0</v>
      </c>
      <c r="P255" s="4" t="s">
        <v>4252</v>
      </c>
      <c r="Q255" s="1" t="b">
        <v>0</v>
      </c>
      <c r="R255" s="2">
        <v>5</v>
      </c>
      <c r="S255" s="3">
        <v>2750</v>
      </c>
      <c r="T255" s="2" t="s">
        <v>29</v>
      </c>
      <c r="U255" s="3">
        <v>0</v>
      </c>
      <c r="V255" s="2" t="s">
        <v>29</v>
      </c>
      <c r="W255" s="3">
        <v>0</v>
      </c>
      <c r="X255" s="2" t="s">
        <v>29</v>
      </c>
      <c r="Y255" s="3">
        <v>0</v>
      </c>
      <c r="Z255" s="1" t="s">
        <v>29</v>
      </c>
      <c r="AA255" s="1" t="b">
        <v>0</v>
      </c>
    </row>
    <row r="256" spans="1:27" x14ac:dyDescent="0.25">
      <c r="A256" s="1" t="b">
        <v>0</v>
      </c>
      <c r="B256" s="1" t="s">
        <v>4256</v>
      </c>
      <c r="C256" s="2">
        <v>1</v>
      </c>
      <c r="D256" s="1" t="s">
        <v>65</v>
      </c>
      <c r="E256" s="2">
        <v>144</v>
      </c>
      <c r="F256" s="1" t="s">
        <v>1571</v>
      </c>
      <c r="G256" s="1" t="s">
        <v>1573</v>
      </c>
      <c r="H256" s="1" t="s">
        <v>1573</v>
      </c>
      <c r="I256" s="2" t="s">
        <v>29</v>
      </c>
      <c r="J256" s="3">
        <v>650</v>
      </c>
      <c r="K256" s="3">
        <v>86</v>
      </c>
      <c r="L256" s="3">
        <v>55900</v>
      </c>
      <c r="M256" s="1" t="s">
        <v>29</v>
      </c>
      <c r="N256" s="1" t="s">
        <v>30</v>
      </c>
      <c r="O256" s="3">
        <v>0</v>
      </c>
      <c r="P256" s="4" t="s">
        <v>4252</v>
      </c>
      <c r="Q256" s="1" t="b">
        <v>0</v>
      </c>
      <c r="R256" s="2">
        <v>86</v>
      </c>
      <c r="S256" s="3">
        <v>55900</v>
      </c>
      <c r="T256" s="2" t="s">
        <v>29</v>
      </c>
      <c r="U256" s="3">
        <v>0</v>
      </c>
      <c r="V256" s="2" t="s">
        <v>29</v>
      </c>
      <c r="W256" s="3">
        <v>0</v>
      </c>
      <c r="X256" s="2" t="s">
        <v>29</v>
      </c>
      <c r="Y256" s="3">
        <v>0</v>
      </c>
      <c r="Z256" s="1" t="s">
        <v>29</v>
      </c>
      <c r="AA256" s="1" t="b">
        <v>0</v>
      </c>
    </row>
    <row r="257" spans="1:27" x14ac:dyDescent="0.25">
      <c r="A257" s="1" t="b">
        <v>0</v>
      </c>
      <c r="B257" s="1" t="s">
        <v>4257</v>
      </c>
      <c r="C257" s="2">
        <v>1</v>
      </c>
      <c r="D257" s="1" t="s">
        <v>65</v>
      </c>
      <c r="E257" s="2">
        <v>9266</v>
      </c>
      <c r="F257" s="1" t="s">
        <v>1574</v>
      </c>
      <c r="G257" s="1" t="s">
        <v>1575</v>
      </c>
      <c r="H257" s="1" t="s">
        <v>1575</v>
      </c>
      <c r="I257" s="2" t="s">
        <v>29</v>
      </c>
      <c r="J257" s="3">
        <v>350</v>
      </c>
      <c r="K257" s="3">
        <v>4</v>
      </c>
      <c r="L257" s="3">
        <v>1400</v>
      </c>
      <c r="M257" s="1" t="s">
        <v>29</v>
      </c>
      <c r="N257" s="1" t="s">
        <v>40</v>
      </c>
      <c r="O257" s="3">
        <v>0</v>
      </c>
      <c r="P257" s="4" t="s">
        <v>4252</v>
      </c>
      <c r="Q257" s="1" t="b">
        <v>0</v>
      </c>
      <c r="R257" s="2">
        <v>4</v>
      </c>
      <c r="S257" s="3">
        <v>1400</v>
      </c>
      <c r="T257" s="2" t="s">
        <v>29</v>
      </c>
      <c r="U257" s="3">
        <v>0</v>
      </c>
      <c r="V257" s="2" t="s">
        <v>29</v>
      </c>
      <c r="W257" s="3">
        <v>0</v>
      </c>
      <c r="X257" s="2" t="s">
        <v>29</v>
      </c>
      <c r="Y257" s="3">
        <v>0</v>
      </c>
      <c r="Z257" s="1" t="s">
        <v>29</v>
      </c>
      <c r="AA257" s="1" t="b">
        <v>0</v>
      </c>
    </row>
    <row r="258" spans="1:27" x14ac:dyDescent="0.25">
      <c r="A258" s="1" t="b">
        <v>0</v>
      </c>
      <c r="B258" s="1" t="s">
        <v>4258</v>
      </c>
      <c r="C258" s="2">
        <v>1</v>
      </c>
      <c r="D258" s="1" t="s">
        <v>65</v>
      </c>
      <c r="E258" s="2">
        <v>9268</v>
      </c>
      <c r="F258" s="1" t="s">
        <v>1576</v>
      </c>
      <c r="G258" s="1" t="s">
        <v>1577</v>
      </c>
      <c r="H258" s="1" t="s">
        <v>1577</v>
      </c>
      <c r="I258" s="2" t="s">
        <v>29</v>
      </c>
      <c r="J258" s="3">
        <v>600</v>
      </c>
      <c r="K258" s="3">
        <v>29</v>
      </c>
      <c r="L258" s="3">
        <v>17400</v>
      </c>
      <c r="M258" s="1" t="s">
        <v>29</v>
      </c>
      <c r="N258" s="1" t="s">
        <v>29</v>
      </c>
      <c r="O258" s="3">
        <v>0</v>
      </c>
      <c r="P258" s="4" t="s">
        <v>4252</v>
      </c>
      <c r="Q258" s="1" t="b">
        <v>0</v>
      </c>
      <c r="R258" s="2">
        <v>29</v>
      </c>
      <c r="S258" s="3">
        <v>17400</v>
      </c>
      <c r="T258" s="2" t="s">
        <v>29</v>
      </c>
      <c r="U258" s="3">
        <v>0</v>
      </c>
      <c r="V258" s="2" t="s">
        <v>29</v>
      </c>
      <c r="W258" s="3">
        <v>0</v>
      </c>
      <c r="X258" s="2" t="s">
        <v>29</v>
      </c>
      <c r="Y258" s="3">
        <v>0</v>
      </c>
      <c r="Z258" s="1" t="s">
        <v>29</v>
      </c>
      <c r="AA258" s="1" t="b">
        <v>0</v>
      </c>
    </row>
    <row r="259" spans="1:27" x14ac:dyDescent="0.25">
      <c r="A259" s="1" t="b">
        <v>0</v>
      </c>
      <c r="B259" s="1" t="s">
        <v>4259</v>
      </c>
      <c r="C259" s="2">
        <v>1</v>
      </c>
      <c r="D259" s="1" t="s">
        <v>65</v>
      </c>
      <c r="E259" s="2">
        <v>9273</v>
      </c>
      <c r="F259" s="1" t="s">
        <v>1571</v>
      </c>
      <c r="G259" s="1" t="s">
        <v>1578</v>
      </c>
      <c r="H259" s="1" t="s">
        <v>1578</v>
      </c>
      <c r="I259" s="2" t="s">
        <v>29</v>
      </c>
      <c r="J259" s="3">
        <v>550</v>
      </c>
      <c r="K259" s="3">
        <v>6</v>
      </c>
      <c r="L259" s="3">
        <v>3300</v>
      </c>
      <c r="M259" s="1" t="s">
        <v>29</v>
      </c>
      <c r="N259" s="1" t="s">
        <v>40</v>
      </c>
      <c r="O259" s="3">
        <v>0</v>
      </c>
      <c r="P259" s="4" t="s">
        <v>4252</v>
      </c>
      <c r="Q259" s="1" t="b">
        <v>0</v>
      </c>
      <c r="R259" s="2">
        <v>6</v>
      </c>
      <c r="S259" s="3">
        <v>3300</v>
      </c>
      <c r="T259" s="2" t="s">
        <v>29</v>
      </c>
      <c r="U259" s="3">
        <v>0</v>
      </c>
      <c r="V259" s="2" t="s">
        <v>29</v>
      </c>
      <c r="W259" s="3">
        <v>0</v>
      </c>
      <c r="X259" s="2" t="s">
        <v>29</v>
      </c>
      <c r="Y259" s="3">
        <v>0</v>
      </c>
      <c r="Z259" s="1" t="s">
        <v>29</v>
      </c>
      <c r="AA259" s="1" t="b">
        <v>0</v>
      </c>
    </row>
    <row r="260" spans="1:27" x14ac:dyDescent="0.25">
      <c r="A260" s="1" t="b">
        <v>0</v>
      </c>
      <c r="B260" s="1" t="s">
        <v>4260</v>
      </c>
      <c r="C260" s="2">
        <v>1</v>
      </c>
      <c r="D260" s="1" t="s">
        <v>65</v>
      </c>
      <c r="E260" s="2">
        <v>9278</v>
      </c>
      <c r="F260" s="1" t="s">
        <v>1571</v>
      </c>
      <c r="G260" s="1" t="s">
        <v>1579</v>
      </c>
      <c r="H260" s="1" t="s">
        <v>1579</v>
      </c>
      <c r="I260" s="2" t="s">
        <v>29</v>
      </c>
      <c r="J260" s="3">
        <v>750</v>
      </c>
      <c r="K260" s="3">
        <v>5</v>
      </c>
      <c r="L260" s="3">
        <v>3750</v>
      </c>
      <c r="M260" s="1" t="s">
        <v>29</v>
      </c>
      <c r="N260" s="1" t="s">
        <v>40</v>
      </c>
      <c r="O260" s="3">
        <v>0</v>
      </c>
      <c r="P260" s="4" t="s">
        <v>4252</v>
      </c>
      <c r="Q260" s="1" t="b">
        <v>0</v>
      </c>
      <c r="R260" s="2">
        <v>5</v>
      </c>
      <c r="S260" s="3">
        <v>3750</v>
      </c>
      <c r="T260" s="2" t="s">
        <v>29</v>
      </c>
      <c r="U260" s="3">
        <v>0</v>
      </c>
      <c r="V260" s="2" t="s">
        <v>29</v>
      </c>
      <c r="W260" s="3">
        <v>0</v>
      </c>
      <c r="X260" s="2" t="s">
        <v>29</v>
      </c>
      <c r="Y260" s="3">
        <v>0</v>
      </c>
      <c r="Z260" s="1" t="s">
        <v>29</v>
      </c>
      <c r="AA260" s="1" t="b">
        <v>0</v>
      </c>
    </row>
    <row r="261" spans="1:27" x14ac:dyDescent="0.25">
      <c r="A261" s="1" t="b">
        <v>0</v>
      </c>
      <c r="B261" s="1" t="s">
        <v>4261</v>
      </c>
      <c r="C261" s="2">
        <v>1</v>
      </c>
      <c r="D261" s="1" t="s">
        <v>65</v>
      </c>
      <c r="E261" s="2">
        <v>9442</v>
      </c>
      <c r="F261" s="1" t="s">
        <v>1571</v>
      </c>
      <c r="G261" s="1" t="s">
        <v>4262</v>
      </c>
      <c r="H261" s="1" t="s">
        <v>4262</v>
      </c>
      <c r="I261" s="2" t="s">
        <v>29</v>
      </c>
      <c r="J261" s="3">
        <v>280</v>
      </c>
      <c r="K261" s="3">
        <v>10</v>
      </c>
      <c r="L261" s="3">
        <v>2800</v>
      </c>
      <c r="M261" s="1" t="s">
        <v>29</v>
      </c>
      <c r="N261" s="1" t="s">
        <v>40</v>
      </c>
      <c r="O261" s="3">
        <v>0</v>
      </c>
      <c r="P261" s="4" t="s">
        <v>4252</v>
      </c>
      <c r="Q261" s="1" t="b">
        <v>0</v>
      </c>
      <c r="R261" s="2">
        <v>10</v>
      </c>
      <c r="S261" s="3">
        <v>2800</v>
      </c>
      <c r="T261" s="2" t="s">
        <v>29</v>
      </c>
      <c r="U261" s="3">
        <v>0</v>
      </c>
      <c r="V261" s="2" t="s">
        <v>29</v>
      </c>
      <c r="W261" s="3">
        <v>0</v>
      </c>
      <c r="X261" s="2" t="s">
        <v>29</v>
      </c>
      <c r="Y261" s="3">
        <v>0</v>
      </c>
      <c r="Z261" s="1" t="s">
        <v>29</v>
      </c>
      <c r="AA261" s="1" t="b">
        <v>0</v>
      </c>
    </row>
    <row r="262" spans="1:27" x14ac:dyDescent="0.25">
      <c r="A262" s="1" t="b">
        <v>0</v>
      </c>
      <c r="B262" s="1" t="s">
        <v>4263</v>
      </c>
      <c r="C262" s="2">
        <v>1</v>
      </c>
      <c r="D262" s="1" t="s">
        <v>65</v>
      </c>
      <c r="E262" s="2">
        <v>9443</v>
      </c>
      <c r="F262" s="1" t="s">
        <v>1571</v>
      </c>
      <c r="G262" s="1" t="s">
        <v>4264</v>
      </c>
      <c r="H262" s="1" t="s">
        <v>4264</v>
      </c>
      <c r="I262" s="2" t="s">
        <v>29</v>
      </c>
      <c r="J262" s="3">
        <v>270</v>
      </c>
      <c r="K262" s="3">
        <v>2</v>
      </c>
      <c r="L262" s="3">
        <v>540</v>
      </c>
      <c r="M262" s="1" t="s">
        <v>29</v>
      </c>
      <c r="N262" s="1" t="s">
        <v>40</v>
      </c>
      <c r="O262" s="3">
        <v>0</v>
      </c>
      <c r="P262" s="4" t="s">
        <v>4252</v>
      </c>
      <c r="Q262" s="1" t="b">
        <v>0</v>
      </c>
      <c r="R262" s="2">
        <v>2</v>
      </c>
      <c r="S262" s="3">
        <v>540</v>
      </c>
      <c r="T262" s="2" t="s">
        <v>29</v>
      </c>
      <c r="U262" s="3">
        <v>0</v>
      </c>
      <c r="V262" s="2" t="s">
        <v>29</v>
      </c>
      <c r="W262" s="3">
        <v>0</v>
      </c>
      <c r="X262" s="2" t="s">
        <v>29</v>
      </c>
      <c r="Y262" s="3">
        <v>0</v>
      </c>
      <c r="Z262" s="1" t="s">
        <v>29</v>
      </c>
      <c r="AA262" s="1" t="b">
        <v>0</v>
      </c>
    </row>
    <row r="263" spans="1:27" x14ac:dyDescent="0.25">
      <c r="A263" s="1"/>
      <c r="B263" s="1"/>
      <c r="C263" s="2"/>
      <c r="D263" s="1"/>
      <c r="E263" s="2"/>
      <c r="F263" s="1"/>
      <c r="G263" s="1"/>
      <c r="H263" s="1"/>
      <c r="I263" s="2"/>
      <c r="J263" s="3"/>
      <c r="K263" s="3"/>
      <c r="L263" s="6">
        <f>SUBTOTAL(9,L252:L262)</f>
        <v>205510</v>
      </c>
      <c r="M263" s="1"/>
      <c r="N263" s="1"/>
      <c r="O263" s="3"/>
      <c r="P263" s="4"/>
      <c r="Q263" s="1"/>
      <c r="R263" s="2"/>
      <c r="S263" s="3"/>
      <c r="T263" s="2"/>
      <c r="U263" s="3"/>
      <c r="V263" s="2"/>
      <c r="W263" s="3"/>
      <c r="X263" s="2"/>
      <c r="Y263" s="3"/>
      <c r="Z263" s="1"/>
      <c r="AA263" s="1"/>
    </row>
    <row r="264" spans="1:27" x14ac:dyDescent="0.25">
      <c r="A264" s="5" t="s">
        <v>4265</v>
      </c>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1:27" x14ac:dyDescent="0.25">
      <c r="A265" s="1" t="b">
        <v>0</v>
      </c>
      <c r="B265" s="1" t="s">
        <v>4266</v>
      </c>
      <c r="C265" s="2">
        <v>1</v>
      </c>
      <c r="D265" s="1" t="s">
        <v>65</v>
      </c>
      <c r="E265" s="2">
        <v>193</v>
      </c>
      <c r="F265" s="1" t="s">
        <v>1580</v>
      </c>
      <c r="G265" s="1" t="s">
        <v>1581</v>
      </c>
      <c r="H265" s="1" t="s">
        <v>1581</v>
      </c>
      <c r="I265" s="2" t="s">
        <v>29</v>
      </c>
      <c r="J265" s="3">
        <v>3</v>
      </c>
      <c r="K265" s="3">
        <v>400</v>
      </c>
      <c r="L265" s="3">
        <v>1200</v>
      </c>
      <c r="M265" s="1" t="s">
        <v>29</v>
      </c>
      <c r="N265" s="1" t="s">
        <v>30</v>
      </c>
      <c r="O265" s="3">
        <v>0</v>
      </c>
      <c r="P265" s="4" t="s">
        <v>4267</v>
      </c>
      <c r="Q265" s="1" t="b">
        <v>0</v>
      </c>
      <c r="R265" s="2">
        <v>400</v>
      </c>
      <c r="S265" s="3">
        <v>1200</v>
      </c>
      <c r="T265" s="2" t="s">
        <v>29</v>
      </c>
      <c r="U265" s="3">
        <v>0</v>
      </c>
      <c r="V265" s="2" t="s">
        <v>29</v>
      </c>
      <c r="W265" s="3">
        <v>0</v>
      </c>
      <c r="X265" s="2" t="s">
        <v>29</v>
      </c>
      <c r="Y265" s="3">
        <v>0</v>
      </c>
      <c r="Z265" s="1" t="s">
        <v>29</v>
      </c>
      <c r="AA265" s="1" t="b">
        <v>0</v>
      </c>
    </row>
    <row r="266" spans="1:27" x14ac:dyDescent="0.25">
      <c r="A266" s="1" t="b">
        <v>0</v>
      </c>
      <c r="B266" s="1" t="s">
        <v>4268</v>
      </c>
      <c r="C266" s="2">
        <v>1</v>
      </c>
      <c r="D266" s="1" t="s">
        <v>65</v>
      </c>
      <c r="E266" s="2">
        <v>195</v>
      </c>
      <c r="F266" s="1" t="s">
        <v>1582</v>
      </c>
      <c r="G266" s="1" t="s">
        <v>1583</v>
      </c>
      <c r="H266" s="1" t="s">
        <v>1583</v>
      </c>
      <c r="I266" s="2" t="s">
        <v>29</v>
      </c>
      <c r="J266" s="3">
        <v>5.5</v>
      </c>
      <c r="K266" s="3">
        <v>2100</v>
      </c>
      <c r="L266" s="3">
        <v>11550</v>
      </c>
      <c r="M266" s="1" t="s">
        <v>29</v>
      </c>
      <c r="N266" s="1" t="s">
        <v>40</v>
      </c>
      <c r="O266" s="3">
        <v>0</v>
      </c>
      <c r="P266" s="4" t="s">
        <v>4267</v>
      </c>
      <c r="Q266" s="1" t="b">
        <v>0</v>
      </c>
      <c r="R266" s="2">
        <v>2100</v>
      </c>
      <c r="S266" s="3">
        <v>11550</v>
      </c>
      <c r="T266" s="2" t="s">
        <v>29</v>
      </c>
      <c r="U266" s="3">
        <v>0</v>
      </c>
      <c r="V266" s="2" t="s">
        <v>29</v>
      </c>
      <c r="W266" s="3">
        <v>0</v>
      </c>
      <c r="X266" s="2" t="s">
        <v>29</v>
      </c>
      <c r="Y266" s="3">
        <v>0</v>
      </c>
      <c r="Z266" s="1" t="s">
        <v>29</v>
      </c>
      <c r="AA266" s="1" t="b">
        <v>0</v>
      </c>
    </row>
    <row r="267" spans="1:27" x14ac:dyDescent="0.25">
      <c r="A267" s="1" t="b">
        <v>0</v>
      </c>
      <c r="B267" s="1" t="s">
        <v>4269</v>
      </c>
      <c r="C267" s="2">
        <v>1</v>
      </c>
      <c r="D267" s="1" t="s">
        <v>65</v>
      </c>
      <c r="E267" s="2">
        <v>197</v>
      </c>
      <c r="F267" s="1" t="s">
        <v>1585</v>
      </c>
      <c r="G267" s="1" t="s">
        <v>1586</v>
      </c>
      <c r="H267" s="1" t="s">
        <v>1586</v>
      </c>
      <c r="I267" s="2" t="s">
        <v>29</v>
      </c>
      <c r="J267" s="3">
        <v>94</v>
      </c>
      <c r="K267" s="3">
        <v>400</v>
      </c>
      <c r="L267" s="3">
        <v>37600</v>
      </c>
      <c r="M267" s="1" t="s">
        <v>29</v>
      </c>
      <c r="N267" s="1" t="s">
        <v>40</v>
      </c>
      <c r="O267" s="3">
        <v>0</v>
      </c>
      <c r="P267" s="4" t="s">
        <v>4267</v>
      </c>
      <c r="Q267" s="1" t="b">
        <v>0</v>
      </c>
      <c r="R267" s="2">
        <v>400</v>
      </c>
      <c r="S267" s="3">
        <v>37600</v>
      </c>
      <c r="T267" s="2" t="s">
        <v>29</v>
      </c>
      <c r="U267" s="3">
        <v>0</v>
      </c>
      <c r="V267" s="2" t="s">
        <v>29</v>
      </c>
      <c r="W267" s="3">
        <v>0</v>
      </c>
      <c r="X267" s="2" t="s">
        <v>29</v>
      </c>
      <c r="Y267" s="3">
        <v>0</v>
      </c>
      <c r="Z267" s="1" t="s">
        <v>29</v>
      </c>
      <c r="AA267" s="1" t="b">
        <v>0</v>
      </c>
    </row>
    <row r="268" spans="1:27" x14ac:dyDescent="0.25">
      <c r="A268" s="1" t="b">
        <v>0</v>
      </c>
      <c r="B268" s="1" t="s">
        <v>4270</v>
      </c>
      <c r="C268" s="2">
        <v>1</v>
      </c>
      <c r="D268" s="1" t="s">
        <v>65</v>
      </c>
      <c r="E268" s="2">
        <v>198</v>
      </c>
      <c r="F268" s="1" t="s">
        <v>1582</v>
      </c>
      <c r="G268" s="1" t="s">
        <v>1587</v>
      </c>
      <c r="H268" s="1" t="s">
        <v>1587</v>
      </c>
      <c r="I268" s="2" t="s">
        <v>29</v>
      </c>
      <c r="J268" s="3">
        <v>20</v>
      </c>
      <c r="K268" s="3">
        <v>7</v>
      </c>
      <c r="L268" s="3">
        <v>140</v>
      </c>
      <c r="M268" s="1" t="s">
        <v>29</v>
      </c>
      <c r="N268" s="1" t="s">
        <v>40</v>
      </c>
      <c r="O268" s="3">
        <v>0</v>
      </c>
      <c r="P268" s="4" t="s">
        <v>4267</v>
      </c>
      <c r="Q268" s="1" t="b">
        <v>0</v>
      </c>
      <c r="R268" s="2">
        <v>7</v>
      </c>
      <c r="S268" s="3">
        <v>140</v>
      </c>
      <c r="T268" s="2" t="s">
        <v>29</v>
      </c>
      <c r="U268" s="3">
        <v>0</v>
      </c>
      <c r="V268" s="2" t="s">
        <v>29</v>
      </c>
      <c r="W268" s="3">
        <v>0</v>
      </c>
      <c r="X268" s="2" t="s">
        <v>29</v>
      </c>
      <c r="Y268" s="3">
        <v>0</v>
      </c>
      <c r="Z268" s="1" t="s">
        <v>29</v>
      </c>
      <c r="AA268" s="1" t="b">
        <v>0</v>
      </c>
    </row>
    <row r="269" spans="1:27" x14ac:dyDescent="0.25">
      <c r="A269" s="1" t="b">
        <v>0</v>
      </c>
      <c r="B269" s="1" t="s">
        <v>4271</v>
      </c>
      <c r="C269" s="2">
        <v>1</v>
      </c>
      <c r="D269" s="1" t="s">
        <v>65</v>
      </c>
      <c r="E269" s="2">
        <v>199</v>
      </c>
      <c r="F269" s="1" t="s">
        <v>1582</v>
      </c>
      <c r="G269" s="1" t="s">
        <v>1588</v>
      </c>
      <c r="H269" s="1" t="s">
        <v>1588</v>
      </c>
      <c r="I269" s="2" t="s">
        <v>29</v>
      </c>
      <c r="J269" s="3">
        <v>20</v>
      </c>
      <c r="K269" s="3">
        <v>17</v>
      </c>
      <c r="L269" s="3">
        <v>340</v>
      </c>
      <c r="M269" s="1" t="s">
        <v>29</v>
      </c>
      <c r="N269" s="1" t="s">
        <v>40</v>
      </c>
      <c r="O269" s="3">
        <v>0</v>
      </c>
      <c r="P269" s="4" t="s">
        <v>4267</v>
      </c>
      <c r="Q269" s="1" t="b">
        <v>0</v>
      </c>
      <c r="R269" s="2">
        <v>17</v>
      </c>
      <c r="S269" s="3">
        <v>340</v>
      </c>
      <c r="T269" s="2" t="s">
        <v>29</v>
      </c>
      <c r="U269" s="3">
        <v>0</v>
      </c>
      <c r="V269" s="2" t="s">
        <v>29</v>
      </c>
      <c r="W269" s="3">
        <v>0</v>
      </c>
      <c r="X269" s="2" t="s">
        <v>29</v>
      </c>
      <c r="Y269" s="3">
        <v>0</v>
      </c>
      <c r="Z269" s="1" t="s">
        <v>29</v>
      </c>
      <c r="AA269" s="1" t="b">
        <v>0</v>
      </c>
    </row>
    <row r="270" spans="1:27" x14ac:dyDescent="0.25">
      <c r="A270" s="1" t="b">
        <v>0</v>
      </c>
      <c r="B270" s="1" t="s">
        <v>4272</v>
      </c>
      <c r="C270" s="2">
        <v>1</v>
      </c>
      <c r="D270" s="1" t="s">
        <v>65</v>
      </c>
      <c r="E270" s="2">
        <v>200</v>
      </c>
      <c r="F270" s="1" t="s">
        <v>1589</v>
      </c>
      <c r="G270" s="1" t="s">
        <v>1590</v>
      </c>
      <c r="H270" s="1" t="s">
        <v>1590</v>
      </c>
      <c r="I270" s="2" t="s">
        <v>29</v>
      </c>
      <c r="J270" s="3">
        <v>18</v>
      </c>
      <c r="K270" s="3">
        <v>6</v>
      </c>
      <c r="L270" s="3">
        <v>108</v>
      </c>
      <c r="M270" s="1" t="s">
        <v>29</v>
      </c>
      <c r="N270" s="1" t="s">
        <v>40</v>
      </c>
      <c r="O270" s="3">
        <v>0</v>
      </c>
      <c r="P270" s="4" t="s">
        <v>4267</v>
      </c>
      <c r="Q270" s="1" t="b">
        <v>0</v>
      </c>
      <c r="R270" s="2">
        <v>6</v>
      </c>
      <c r="S270" s="3">
        <v>108</v>
      </c>
      <c r="T270" s="2" t="s">
        <v>29</v>
      </c>
      <c r="U270" s="3">
        <v>0</v>
      </c>
      <c r="V270" s="2" t="s">
        <v>29</v>
      </c>
      <c r="W270" s="3">
        <v>0</v>
      </c>
      <c r="X270" s="2" t="s">
        <v>29</v>
      </c>
      <c r="Y270" s="3">
        <v>0</v>
      </c>
      <c r="Z270" s="1" t="s">
        <v>29</v>
      </c>
      <c r="AA270" s="1" t="b">
        <v>0</v>
      </c>
    </row>
    <row r="271" spans="1:27" x14ac:dyDescent="0.25">
      <c r="A271" s="1" t="b">
        <v>0</v>
      </c>
      <c r="B271" s="1" t="s">
        <v>4273</v>
      </c>
      <c r="C271" s="2">
        <v>1</v>
      </c>
      <c r="D271" s="1" t="s">
        <v>65</v>
      </c>
      <c r="E271" s="2">
        <v>201</v>
      </c>
      <c r="F271" s="1" t="s">
        <v>1589</v>
      </c>
      <c r="G271" s="1" t="s">
        <v>1591</v>
      </c>
      <c r="H271" s="1" t="s">
        <v>1591</v>
      </c>
      <c r="I271" s="2" t="s">
        <v>29</v>
      </c>
      <c r="J271" s="3">
        <v>18</v>
      </c>
      <c r="K271" s="3">
        <v>37</v>
      </c>
      <c r="L271" s="3">
        <v>666</v>
      </c>
      <c r="M271" s="1" t="s">
        <v>29</v>
      </c>
      <c r="N271" s="1" t="s">
        <v>40</v>
      </c>
      <c r="O271" s="3">
        <v>0</v>
      </c>
      <c r="P271" s="4" t="s">
        <v>4267</v>
      </c>
      <c r="Q271" s="1" t="b">
        <v>0</v>
      </c>
      <c r="R271" s="2">
        <v>37</v>
      </c>
      <c r="S271" s="3">
        <v>666</v>
      </c>
      <c r="T271" s="2" t="s">
        <v>29</v>
      </c>
      <c r="U271" s="3">
        <v>0</v>
      </c>
      <c r="V271" s="2" t="s">
        <v>29</v>
      </c>
      <c r="W271" s="3">
        <v>0</v>
      </c>
      <c r="X271" s="2" t="s">
        <v>29</v>
      </c>
      <c r="Y271" s="3">
        <v>0</v>
      </c>
      <c r="Z271" s="1" t="s">
        <v>29</v>
      </c>
      <c r="AA271" s="1" t="b">
        <v>0</v>
      </c>
    </row>
    <row r="272" spans="1:27" x14ac:dyDescent="0.25">
      <c r="A272" s="1" t="b">
        <v>0</v>
      </c>
      <c r="B272" s="1" t="s">
        <v>4274</v>
      </c>
      <c r="C272" s="2">
        <v>1</v>
      </c>
      <c r="D272" s="1" t="s">
        <v>65</v>
      </c>
      <c r="E272" s="2">
        <v>202</v>
      </c>
      <c r="F272" s="1" t="s">
        <v>1582</v>
      </c>
      <c r="G272" s="1" t="s">
        <v>1592</v>
      </c>
      <c r="H272" s="1" t="s">
        <v>1592</v>
      </c>
      <c r="I272" s="2" t="s">
        <v>29</v>
      </c>
      <c r="J272" s="3">
        <v>15</v>
      </c>
      <c r="K272" s="3">
        <v>110</v>
      </c>
      <c r="L272" s="3">
        <v>1650</v>
      </c>
      <c r="M272" s="1" t="s">
        <v>29</v>
      </c>
      <c r="N272" s="1" t="s">
        <v>40</v>
      </c>
      <c r="O272" s="3">
        <v>0</v>
      </c>
      <c r="P272" s="4" t="s">
        <v>4267</v>
      </c>
      <c r="Q272" s="1" t="b">
        <v>0</v>
      </c>
      <c r="R272" s="2">
        <v>110</v>
      </c>
      <c r="S272" s="3">
        <v>1650</v>
      </c>
      <c r="T272" s="2" t="s">
        <v>29</v>
      </c>
      <c r="U272" s="3">
        <v>0</v>
      </c>
      <c r="V272" s="2" t="s">
        <v>29</v>
      </c>
      <c r="W272" s="3">
        <v>0</v>
      </c>
      <c r="X272" s="2" t="s">
        <v>29</v>
      </c>
      <c r="Y272" s="3">
        <v>0</v>
      </c>
      <c r="Z272" s="1" t="s">
        <v>29</v>
      </c>
      <c r="AA272" s="1" t="b">
        <v>0</v>
      </c>
    </row>
    <row r="273" spans="1:27" x14ac:dyDescent="0.25">
      <c r="A273" s="1" t="b">
        <v>0</v>
      </c>
      <c r="B273" s="1" t="s">
        <v>4275</v>
      </c>
      <c r="C273" s="2">
        <v>1</v>
      </c>
      <c r="D273" s="1" t="s">
        <v>65</v>
      </c>
      <c r="E273" s="2">
        <v>9329</v>
      </c>
      <c r="F273" s="1" t="s">
        <v>1593</v>
      </c>
      <c r="G273" s="1" t="s">
        <v>1594</v>
      </c>
      <c r="H273" s="1" t="s">
        <v>1594</v>
      </c>
      <c r="I273" s="2" t="s">
        <v>29</v>
      </c>
      <c r="J273" s="3">
        <v>22</v>
      </c>
      <c r="K273" s="3">
        <v>7</v>
      </c>
      <c r="L273" s="3">
        <v>154</v>
      </c>
      <c r="M273" s="1" t="s">
        <v>29</v>
      </c>
      <c r="N273" s="1" t="s">
        <v>40</v>
      </c>
      <c r="O273" s="3">
        <v>0</v>
      </c>
      <c r="P273" s="4" t="s">
        <v>4267</v>
      </c>
      <c r="Q273" s="1" t="b">
        <v>0</v>
      </c>
      <c r="R273" s="2">
        <v>7</v>
      </c>
      <c r="S273" s="3">
        <v>154</v>
      </c>
      <c r="T273" s="2" t="s">
        <v>29</v>
      </c>
      <c r="U273" s="3">
        <v>0</v>
      </c>
      <c r="V273" s="2" t="s">
        <v>29</v>
      </c>
      <c r="W273" s="3">
        <v>0</v>
      </c>
      <c r="X273" s="2" t="s">
        <v>29</v>
      </c>
      <c r="Y273" s="3">
        <v>0</v>
      </c>
      <c r="Z273" s="1" t="s">
        <v>29</v>
      </c>
      <c r="AA273" s="1" t="b">
        <v>0</v>
      </c>
    </row>
    <row r="274" spans="1:27" x14ac:dyDescent="0.25">
      <c r="A274" s="1" t="b">
        <v>0</v>
      </c>
      <c r="B274" s="1" t="s">
        <v>4276</v>
      </c>
      <c r="C274" s="2">
        <v>1</v>
      </c>
      <c r="D274" s="1" t="s">
        <v>65</v>
      </c>
      <c r="E274" s="2">
        <v>9330</v>
      </c>
      <c r="F274" s="1" t="s">
        <v>1593</v>
      </c>
      <c r="G274" s="1" t="s">
        <v>1595</v>
      </c>
      <c r="H274" s="1" t="s">
        <v>1595</v>
      </c>
      <c r="I274" s="2" t="s">
        <v>29</v>
      </c>
      <c r="J274" s="3">
        <v>22</v>
      </c>
      <c r="K274" s="3">
        <v>62</v>
      </c>
      <c r="L274" s="3">
        <v>1364</v>
      </c>
      <c r="M274" s="1" t="s">
        <v>29</v>
      </c>
      <c r="N274" s="1" t="s">
        <v>40</v>
      </c>
      <c r="O274" s="3">
        <v>0</v>
      </c>
      <c r="P274" s="4" t="s">
        <v>4267</v>
      </c>
      <c r="Q274" s="1" t="b">
        <v>0</v>
      </c>
      <c r="R274" s="2">
        <v>62</v>
      </c>
      <c r="S274" s="3">
        <v>1364</v>
      </c>
      <c r="T274" s="2" t="s">
        <v>29</v>
      </c>
      <c r="U274" s="3">
        <v>0</v>
      </c>
      <c r="V274" s="2" t="s">
        <v>29</v>
      </c>
      <c r="W274" s="3">
        <v>0</v>
      </c>
      <c r="X274" s="2" t="s">
        <v>29</v>
      </c>
      <c r="Y274" s="3">
        <v>0</v>
      </c>
      <c r="Z274" s="1" t="s">
        <v>29</v>
      </c>
      <c r="AA274" s="1" t="b">
        <v>0</v>
      </c>
    </row>
    <row r="275" spans="1:27" x14ac:dyDescent="0.25">
      <c r="A275" s="1"/>
      <c r="B275" s="1"/>
      <c r="C275" s="2"/>
      <c r="D275" s="1"/>
      <c r="E275" s="2"/>
      <c r="F275" s="1"/>
      <c r="G275" s="1"/>
      <c r="H275" s="1"/>
      <c r="I275" s="2"/>
      <c r="J275" s="3"/>
      <c r="K275" s="3"/>
      <c r="L275" s="6">
        <f>SUBTOTAL(9,L265:L274)</f>
        <v>54772</v>
      </c>
      <c r="M275" s="1"/>
      <c r="N275" s="1"/>
      <c r="O275" s="3"/>
      <c r="P275" s="4"/>
      <c r="Q275" s="1"/>
      <c r="R275" s="2"/>
      <c r="S275" s="3"/>
      <c r="T275" s="2"/>
      <c r="U275" s="3"/>
      <c r="V275" s="2"/>
      <c r="W275" s="3"/>
      <c r="X275" s="2"/>
      <c r="Y275" s="3"/>
      <c r="Z275" s="1"/>
      <c r="AA275" s="1"/>
    </row>
    <row r="276" spans="1:27" x14ac:dyDescent="0.25">
      <c r="A276" s="5" t="s">
        <v>4277</v>
      </c>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1:27" x14ac:dyDescent="0.25">
      <c r="A277" s="1" t="b">
        <v>0</v>
      </c>
      <c r="B277" s="1" t="s">
        <v>4278</v>
      </c>
      <c r="C277" s="2">
        <v>1</v>
      </c>
      <c r="D277" s="1" t="s">
        <v>65</v>
      </c>
      <c r="E277" s="2">
        <v>9337</v>
      </c>
      <c r="F277" s="1" t="s">
        <v>1596</v>
      </c>
      <c r="G277" s="1" t="s">
        <v>1597</v>
      </c>
      <c r="H277" s="1" t="s">
        <v>1597</v>
      </c>
      <c r="I277" s="2" t="s">
        <v>29</v>
      </c>
      <c r="J277" s="3">
        <v>230</v>
      </c>
      <c r="K277" s="3">
        <v>170</v>
      </c>
      <c r="L277" s="3">
        <v>39100</v>
      </c>
      <c r="M277" s="1" t="s">
        <v>29</v>
      </c>
      <c r="N277" s="1" t="s">
        <v>30</v>
      </c>
      <c r="O277" s="3">
        <v>0</v>
      </c>
      <c r="P277" s="4" t="s">
        <v>4279</v>
      </c>
      <c r="Q277" s="1" t="b">
        <v>0</v>
      </c>
      <c r="R277" s="2">
        <v>170</v>
      </c>
      <c r="S277" s="3">
        <v>39100</v>
      </c>
      <c r="T277" s="2" t="s">
        <v>29</v>
      </c>
      <c r="U277" s="3">
        <v>0</v>
      </c>
      <c r="V277" s="2" t="s">
        <v>29</v>
      </c>
      <c r="W277" s="3">
        <v>0</v>
      </c>
      <c r="X277" s="2" t="s">
        <v>29</v>
      </c>
      <c r="Y277" s="3">
        <v>0</v>
      </c>
      <c r="Z277" s="1" t="s">
        <v>29</v>
      </c>
      <c r="AA277" s="1" t="b">
        <v>0</v>
      </c>
    </row>
    <row r="278" spans="1:27" x14ac:dyDescent="0.25">
      <c r="A278" s="1" t="b">
        <v>0</v>
      </c>
      <c r="B278" s="1" t="s">
        <v>4280</v>
      </c>
      <c r="C278" s="2">
        <v>1</v>
      </c>
      <c r="D278" s="1" t="s">
        <v>65</v>
      </c>
      <c r="E278" s="2">
        <v>9338</v>
      </c>
      <c r="F278" s="1" t="s">
        <v>1596</v>
      </c>
      <c r="G278" s="1" t="s">
        <v>1598</v>
      </c>
      <c r="H278" s="1" t="s">
        <v>1598</v>
      </c>
      <c r="I278" s="2" t="s">
        <v>29</v>
      </c>
      <c r="J278" s="3">
        <v>240</v>
      </c>
      <c r="K278" s="3">
        <v>70</v>
      </c>
      <c r="L278" s="3">
        <v>16800</v>
      </c>
      <c r="M278" s="1" t="s">
        <v>29</v>
      </c>
      <c r="N278" s="1" t="s">
        <v>30</v>
      </c>
      <c r="O278" s="3">
        <v>0</v>
      </c>
      <c r="P278" s="4" t="s">
        <v>4279</v>
      </c>
      <c r="Q278" s="1" t="b">
        <v>0</v>
      </c>
      <c r="R278" s="2">
        <v>70</v>
      </c>
      <c r="S278" s="3">
        <v>16800</v>
      </c>
      <c r="T278" s="2" t="s">
        <v>29</v>
      </c>
      <c r="U278" s="3">
        <v>0</v>
      </c>
      <c r="V278" s="2" t="s">
        <v>29</v>
      </c>
      <c r="W278" s="3">
        <v>0</v>
      </c>
      <c r="X278" s="2" t="s">
        <v>29</v>
      </c>
      <c r="Y278" s="3">
        <v>0</v>
      </c>
      <c r="Z278" s="1" t="s">
        <v>29</v>
      </c>
      <c r="AA278" s="1" t="b">
        <v>0</v>
      </c>
    </row>
    <row r="279" spans="1:27" x14ac:dyDescent="0.25">
      <c r="A279" s="1" t="b">
        <v>0</v>
      </c>
      <c r="B279" s="1" t="s">
        <v>4281</v>
      </c>
      <c r="C279" s="2">
        <v>1</v>
      </c>
      <c r="D279" s="1" t="s">
        <v>65</v>
      </c>
      <c r="E279" s="2">
        <v>9339</v>
      </c>
      <c r="F279" s="1" t="s">
        <v>1596</v>
      </c>
      <c r="G279" s="1" t="s">
        <v>1599</v>
      </c>
      <c r="H279" s="1" t="s">
        <v>1599</v>
      </c>
      <c r="I279" s="2" t="s">
        <v>29</v>
      </c>
      <c r="J279" s="3">
        <v>240</v>
      </c>
      <c r="K279" s="3">
        <v>102</v>
      </c>
      <c r="L279" s="3">
        <v>24480</v>
      </c>
      <c r="M279" s="1" t="s">
        <v>29</v>
      </c>
      <c r="N279" s="1" t="s">
        <v>30</v>
      </c>
      <c r="O279" s="3">
        <v>0</v>
      </c>
      <c r="P279" s="4" t="s">
        <v>4279</v>
      </c>
      <c r="Q279" s="1" t="b">
        <v>0</v>
      </c>
      <c r="R279" s="2">
        <v>102</v>
      </c>
      <c r="S279" s="3">
        <v>24480</v>
      </c>
      <c r="T279" s="2" t="s">
        <v>29</v>
      </c>
      <c r="U279" s="3">
        <v>0</v>
      </c>
      <c r="V279" s="2" t="s">
        <v>29</v>
      </c>
      <c r="W279" s="3">
        <v>0</v>
      </c>
      <c r="X279" s="2" t="s">
        <v>29</v>
      </c>
      <c r="Y279" s="3">
        <v>0</v>
      </c>
      <c r="Z279" s="1" t="s">
        <v>29</v>
      </c>
      <c r="AA279" s="1" t="b">
        <v>0</v>
      </c>
    </row>
    <row r="280" spans="1:27" x14ac:dyDescent="0.25">
      <c r="A280" s="1" t="b">
        <v>0</v>
      </c>
      <c r="B280" s="1" t="s">
        <v>4282</v>
      </c>
      <c r="C280" s="2">
        <v>1</v>
      </c>
      <c r="D280" s="1" t="s">
        <v>65</v>
      </c>
      <c r="E280" s="2">
        <v>9340</v>
      </c>
      <c r="F280" s="1" t="s">
        <v>1600</v>
      </c>
      <c r="G280" s="1" t="s">
        <v>1601</v>
      </c>
      <c r="H280" s="1" t="s">
        <v>1601</v>
      </c>
      <c r="I280" s="2" t="s">
        <v>29</v>
      </c>
      <c r="J280" s="3">
        <v>2549</v>
      </c>
      <c r="K280" s="3">
        <v>4</v>
      </c>
      <c r="L280" s="3">
        <v>10196</v>
      </c>
      <c r="M280" s="1" t="s">
        <v>29</v>
      </c>
      <c r="N280" s="1" t="s">
        <v>30</v>
      </c>
      <c r="O280" s="3">
        <v>0</v>
      </c>
      <c r="P280" s="4" t="s">
        <v>4279</v>
      </c>
      <c r="Q280" s="1" t="b">
        <v>0</v>
      </c>
      <c r="R280" s="2">
        <v>4</v>
      </c>
      <c r="S280" s="3">
        <v>10196</v>
      </c>
      <c r="T280" s="2" t="s">
        <v>29</v>
      </c>
      <c r="U280" s="3">
        <v>0</v>
      </c>
      <c r="V280" s="2" t="s">
        <v>29</v>
      </c>
      <c r="W280" s="3">
        <v>0</v>
      </c>
      <c r="X280" s="2" t="s">
        <v>29</v>
      </c>
      <c r="Y280" s="3">
        <v>0</v>
      </c>
      <c r="Z280" s="1" t="s">
        <v>29</v>
      </c>
      <c r="AA280" s="1" t="b">
        <v>0</v>
      </c>
    </row>
    <row r="281" spans="1:27" x14ac:dyDescent="0.25">
      <c r="A281" s="1" t="b">
        <v>0</v>
      </c>
      <c r="B281" s="1" t="s">
        <v>4283</v>
      </c>
      <c r="C281" s="2">
        <v>1</v>
      </c>
      <c r="D281" s="1" t="s">
        <v>65</v>
      </c>
      <c r="E281" s="2">
        <v>9341</v>
      </c>
      <c r="F281" s="1" t="s">
        <v>1602</v>
      </c>
      <c r="G281" s="1" t="s">
        <v>1603</v>
      </c>
      <c r="H281" s="1" t="s">
        <v>1603</v>
      </c>
      <c r="I281" s="2" t="s">
        <v>29</v>
      </c>
      <c r="J281" s="3">
        <v>25</v>
      </c>
      <c r="K281" s="3">
        <v>30</v>
      </c>
      <c r="L281" s="3">
        <v>750</v>
      </c>
      <c r="M281" s="1" t="s">
        <v>29</v>
      </c>
      <c r="N281" s="1" t="s">
        <v>40</v>
      </c>
      <c r="O281" s="3">
        <v>0</v>
      </c>
      <c r="P281" s="4" t="s">
        <v>4279</v>
      </c>
      <c r="Q281" s="1" t="b">
        <v>0</v>
      </c>
      <c r="R281" s="2">
        <v>30</v>
      </c>
      <c r="S281" s="3">
        <v>750</v>
      </c>
      <c r="T281" s="2" t="s">
        <v>29</v>
      </c>
      <c r="U281" s="3">
        <v>0</v>
      </c>
      <c r="V281" s="2" t="s">
        <v>29</v>
      </c>
      <c r="W281" s="3">
        <v>0</v>
      </c>
      <c r="X281" s="2" t="s">
        <v>29</v>
      </c>
      <c r="Y281" s="3">
        <v>0</v>
      </c>
      <c r="Z281" s="1" t="s">
        <v>29</v>
      </c>
      <c r="AA281" s="1" t="b">
        <v>0</v>
      </c>
    </row>
    <row r="282" spans="1:27" x14ac:dyDescent="0.25">
      <c r="A282" s="1" t="b">
        <v>0</v>
      </c>
      <c r="B282" s="1" t="s">
        <v>4284</v>
      </c>
      <c r="C282" s="2">
        <v>1</v>
      </c>
      <c r="D282" s="1" t="s">
        <v>65</v>
      </c>
      <c r="E282" s="2">
        <v>9342</v>
      </c>
      <c r="F282" s="1" t="s">
        <v>1604</v>
      </c>
      <c r="G282" s="1" t="s">
        <v>1605</v>
      </c>
      <c r="H282" s="1" t="s">
        <v>1605</v>
      </c>
      <c r="I282" s="2" t="s">
        <v>29</v>
      </c>
      <c r="J282" s="3">
        <v>30</v>
      </c>
      <c r="K282" s="3">
        <v>140</v>
      </c>
      <c r="L282" s="3">
        <v>4200</v>
      </c>
      <c r="M282" s="1" t="s">
        <v>29</v>
      </c>
      <c r="N282" s="1" t="s">
        <v>29</v>
      </c>
      <c r="O282" s="3">
        <v>0</v>
      </c>
      <c r="P282" s="4" t="s">
        <v>4279</v>
      </c>
      <c r="Q282" s="1" t="b">
        <v>0</v>
      </c>
      <c r="R282" s="2">
        <v>140</v>
      </c>
      <c r="S282" s="3">
        <v>4200</v>
      </c>
      <c r="T282" s="2" t="s">
        <v>29</v>
      </c>
      <c r="U282" s="3">
        <v>0</v>
      </c>
      <c r="V282" s="2" t="s">
        <v>29</v>
      </c>
      <c r="W282" s="3">
        <v>0</v>
      </c>
      <c r="X282" s="2" t="s">
        <v>29</v>
      </c>
      <c r="Y282" s="3">
        <v>0</v>
      </c>
      <c r="Z282" s="1" t="s">
        <v>29</v>
      </c>
      <c r="AA282" s="1" t="b">
        <v>0</v>
      </c>
    </row>
    <row r="283" spans="1:27" x14ac:dyDescent="0.25">
      <c r="A283" s="1" t="b">
        <v>0</v>
      </c>
      <c r="B283" s="1" t="s">
        <v>4285</v>
      </c>
      <c r="C283" s="2">
        <v>1</v>
      </c>
      <c r="D283" s="1" t="s">
        <v>65</v>
      </c>
      <c r="E283" s="2">
        <v>9451</v>
      </c>
      <c r="F283" s="1" t="s">
        <v>4286</v>
      </c>
      <c r="G283" s="1" t="s">
        <v>4287</v>
      </c>
      <c r="H283" s="1" t="s">
        <v>4287</v>
      </c>
      <c r="I283" s="2" t="s">
        <v>29</v>
      </c>
      <c r="J283" s="3">
        <v>102</v>
      </c>
      <c r="K283" s="3">
        <v>1</v>
      </c>
      <c r="L283" s="3">
        <v>102</v>
      </c>
      <c r="M283" s="1" t="s">
        <v>29</v>
      </c>
      <c r="N283" s="1" t="s">
        <v>40</v>
      </c>
      <c r="O283" s="3">
        <v>0</v>
      </c>
      <c r="P283" s="4" t="s">
        <v>4279</v>
      </c>
      <c r="Q283" s="1" t="b">
        <v>0</v>
      </c>
      <c r="R283" s="2">
        <v>1</v>
      </c>
      <c r="S283" s="3">
        <v>102</v>
      </c>
      <c r="T283" s="2" t="s">
        <v>29</v>
      </c>
      <c r="U283" s="3">
        <v>0</v>
      </c>
      <c r="V283" s="2" t="s">
        <v>29</v>
      </c>
      <c r="W283" s="3">
        <v>0</v>
      </c>
      <c r="X283" s="2" t="s">
        <v>29</v>
      </c>
      <c r="Y283" s="3">
        <v>0</v>
      </c>
      <c r="Z283" s="1" t="s">
        <v>29</v>
      </c>
      <c r="AA283" s="1" t="b">
        <v>0</v>
      </c>
    </row>
    <row r="284" spans="1:27" x14ac:dyDescent="0.25">
      <c r="A284" s="1"/>
      <c r="B284" s="1"/>
      <c r="C284" s="2"/>
      <c r="D284" s="1"/>
      <c r="E284" s="2"/>
      <c r="F284" s="1"/>
      <c r="G284" s="1"/>
      <c r="H284" s="1"/>
      <c r="I284" s="2"/>
      <c r="J284" s="3"/>
      <c r="K284" s="3"/>
      <c r="L284" s="6">
        <f>SUBTOTAL(9,L277:L283)</f>
        <v>95628</v>
      </c>
      <c r="M284" s="1"/>
      <c r="N284" s="1"/>
      <c r="O284" s="3"/>
      <c r="P284" s="4"/>
      <c r="Q284" s="1"/>
      <c r="R284" s="2"/>
      <c r="S284" s="3"/>
      <c r="T284" s="2"/>
      <c r="U284" s="3"/>
      <c r="V284" s="2"/>
      <c r="W284" s="3"/>
      <c r="X284" s="2"/>
      <c r="Y284" s="3"/>
      <c r="Z284" s="1"/>
      <c r="AA284" s="1"/>
    </row>
    <row r="285" spans="1:27" x14ac:dyDescent="0.25">
      <c r="A285" s="5" t="s">
        <v>4288</v>
      </c>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1:27" x14ac:dyDescent="0.25">
      <c r="A286" s="1" t="b">
        <v>0</v>
      </c>
      <c r="B286" s="1" t="s">
        <v>4289</v>
      </c>
      <c r="C286" s="2">
        <v>1</v>
      </c>
      <c r="D286" s="1" t="s">
        <v>65</v>
      </c>
      <c r="E286" s="2">
        <v>111</v>
      </c>
      <c r="F286" s="1" t="s">
        <v>1606</v>
      </c>
      <c r="G286" s="1" t="s">
        <v>1607</v>
      </c>
      <c r="H286" s="1" t="s">
        <v>1607</v>
      </c>
      <c r="I286" s="2" t="s">
        <v>29</v>
      </c>
      <c r="J286" s="3">
        <v>5</v>
      </c>
      <c r="K286" s="3">
        <v>6000</v>
      </c>
      <c r="L286" s="3">
        <v>30000</v>
      </c>
      <c r="M286" s="1" t="s">
        <v>29</v>
      </c>
      <c r="N286" s="1" t="s">
        <v>40</v>
      </c>
      <c r="O286" s="3">
        <v>0</v>
      </c>
      <c r="P286" s="4" t="s">
        <v>4290</v>
      </c>
      <c r="Q286" s="1" t="b">
        <v>0</v>
      </c>
      <c r="R286" s="2">
        <v>6000</v>
      </c>
      <c r="S286" s="3">
        <v>30000</v>
      </c>
      <c r="T286" s="2" t="s">
        <v>29</v>
      </c>
      <c r="U286" s="3">
        <v>0</v>
      </c>
      <c r="V286" s="2" t="s">
        <v>29</v>
      </c>
      <c r="W286" s="3">
        <v>0</v>
      </c>
      <c r="X286" s="2" t="s">
        <v>29</v>
      </c>
      <c r="Y286" s="3">
        <v>0</v>
      </c>
      <c r="Z286" s="1" t="s">
        <v>29</v>
      </c>
      <c r="AA286" s="1" t="b">
        <v>0</v>
      </c>
    </row>
    <row r="287" spans="1:27" x14ac:dyDescent="0.25">
      <c r="A287" s="1" t="b">
        <v>0</v>
      </c>
      <c r="B287" s="1" t="s">
        <v>4291</v>
      </c>
      <c r="C287" s="2">
        <v>1</v>
      </c>
      <c r="D287" s="1" t="s">
        <v>65</v>
      </c>
      <c r="E287" s="2">
        <v>177</v>
      </c>
      <c r="F287" s="1" t="s">
        <v>1608</v>
      </c>
      <c r="G287" s="1" t="s">
        <v>1609</v>
      </c>
      <c r="H287" s="1" t="s">
        <v>1609</v>
      </c>
      <c r="I287" s="2" t="s">
        <v>29</v>
      </c>
      <c r="J287" s="3">
        <v>50</v>
      </c>
      <c r="K287" s="3">
        <v>34</v>
      </c>
      <c r="L287" s="3">
        <v>1700</v>
      </c>
      <c r="M287" s="1" t="s">
        <v>29</v>
      </c>
      <c r="N287" s="1" t="s">
        <v>40</v>
      </c>
      <c r="O287" s="3">
        <v>0</v>
      </c>
      <c r="P287" s="4" t="s">
        <v>4290</v>
      </c>
      <c r="Q287" s="1" t="b">
        <v>0</v>
      </c>
      <c r="R287" s="2">
        <v>34</v>
      </c>
      <c r="S287" s="3">
        <v>1700</v>
      </c>
      <c r="T287" s="2" t="s">
        <v>29</v>
      </c>
      <c r="U287" s="3">
        <v>0</v>
      </c>
      <c r="V287" s="2" t="s">
        <v>29</v>
      </c>
      <c r="W287" s="3">
        <v>0</v>
      </c>
      <c r="X287" s="2" t="s">
        <v>29</v>
      </c>
      <c r="Y287" s="3">
        <v>0</v>
      </c>
      <c r="Z287" s="1" t="s">
        <v>29</v>
      </c>
      <c r="AA287" s="1" t="b">
        <v>0</v>
      </c>
    </row>
    <row r="288" spans="1:27" x14ac:dyDescent="0.25">
      <c r="A288" s="1" t="b">
        <v>0</v>
      </c>
      <c r="B288" s="1" t="s">
        <v>4292</v>
      </c>
      <c r="C288" s="2">
        <v>1</v>
      </c>
      <c r="D288" s="1" t="s">
        <v>65</v>
      </c>
      <c r="E288" s="2">
        <v>181</v>
      </c>
      <c r="F288" s="1" t="s">
        <v>1610</v>
      </c>
      <c r="G288" s="1" t="s">
        <v>1611</v>
      </c>
      <c r="H288" s="1" t="s">
        <v>1611</v>
      </c>
      <c r="I288" s="2" t="s">
        <v>29</v>
      </c>
      <c r="J288" s="3">
        <v>15</v>
      </c>
      <c r="K288" s="3">
        <v>274</v>
      </c>
      <c r="L288" s="3">
        <v>4110</v>
      </c>
      <c r="M288" s="1" t="s">
        <v>29</v>
      </c>
      <c r="N288" s="1" t="s">
        <v>40</v>
      </c>
      <c r="O288" s="3">
        <v>0</v>
      </c>
      <c r="P288" s="4" t="s">
        <v>4290</v>
      </c>
      <c r="Q288" s="1" t="b">
        <v>0</v>
      </c>
      <c r="R288" s="2">
        <v>274</v>
      </c>
      <c r="S288" s="3">
        <v>4110</v>
      </c>
      <c r="T288" s="2" t="s">
        <v>29</v>
      </c>
      <c r="U288" s="3">
        <v>0</v>
      </c>
      <c r="V288" s="2" t="s">
        <v>29</v>
      </c>
      <c r="W288" s="3">
        <v>0</v>
      </c>
      <c r="X288" s="2" t="s">
        <v>29</v>
      </c>
      <c r="Y288" s="3">
        <v>0</v>
      </c>
      <c r="Z288" s="1" t="s">
        <v>29</v>
      </c>
      <c r="AA288" s="1" t="b">
        <v>0</v>
      </c>
    </row>
    <row r="289" spans="1:27" x14ac:dyDescent="0.25">
      <c r="A289" s="1" t="b">
        <v>0</v>
      </c>
      <c r="B289" s="1" t="s">
        <v>4293</v>
      </c>
      <c r="C289" s="2">
        <v>1</v>
      </c>
      <c r="D289" s="1" t="s">
        <v>65</v>
      </c>
      <c r="E289" s="2">
        <v>182</v>
      </c>
      <c r="F289" s="1" t="s">
        <v>1612</v>
      </c>
      <c r="G289" s="1" t="s">
        <v>1613</v>
      </c>
      <c r="H289" s="1" t="s">
        <v>1613</v>
      </c>
      <c r="I289" s="2" t="s">
        <v>29</v>
      </c>
      <c r="J289" s="3">
        <v>50</v>
      </c>
      <c r="K289" s="3">
        <v>14</v>
      </c>
      <c r="L289" s="3">
        <v>700</v>
      </c>
      <c r="M289" s="1" t="s">
        <v>29</v>
      </c>
      <c r="N289" s="1" t="s">
        <v>40</v>
      </c>
      <c r="O289" s="3">
        <v>0</v>
      </c>
      <c r="P289" s="4" t="s">
        <v>4290</v>
      </c>
      <c r="Q289" s="1" t="b">
        <v>0</v>
      </c>
      <c r="R289" s="2">
        <v>14</v>
      </c>
      <c r="S289" s="3">
        <v>700</v>
      </c>
      <c r="T289" s="2" t="s">
        <v>29</v>
      </c>
      <c r="U289" s="3">
        <v>0</v>
      </c>
      <c r="V289" s="2" t="s">
        <v>29</v>
      </c>
      <c r="W289" s="3">
        <v>0</v>
      </c>
      <c r="X289" s="2" t="s">
        <v>29</v>
      </c>
      <c r="Y289" s="3">
        <v>0</v>
      </c>
      <c r="Z289" s="1" t="s">
        <v>29</v>
      </c>
      <c r="AA289" s="1" t="b">
        <v>0</v>
      </c>
    </row>
    <row r="290" spans="1:27" x14ac:dyDescent="0.25">
      <c r="A290" s="1" t="b">
        <v>0</v>
      </c>
      <c r="B290" s="1" t="s">
        <v>4294</v>
      </c>
      <c r="C290" s="2">
        <v>1</v>
      </c>
      <c r="D290" s="1" t="s">
        <v>65</v>
      </c>
      <c r="E290" s="2">
        <v>185</v>
      </c>
      <c r="F290" s="1" t="s">
        <v>1614</v>
      </c>
      <c r="G290" s="1" t="s">
        <v>1615</v>
      </c>
      <c r="H290" s="1" t="s">
        <v>1615</v>
      </c>
      <c r="I290" s="2" t="s">
        <v>29</v>
      </c>
      <c r="J290" s="3">
        <v>103</v>
      </c>
      <c r="K290" s="3">
        <v>20</v>
      </c>
      <c r="L290" s="3">
        <v>2060</v>
      </c>
      <c r="M290" s="1" t="s">
        <v>29</v>
      </c>
      <c r="N290" s="1" t="s">
        <v>30</v>
      </c>
      <c r="O290" s="3">
        <v>0</v>
      </c>
      <c r="P290" s="4" t="s">
        <v>4290</v>
      </c>
      <c r="Q290" s="1" t="b">
        <v>0</v>
      </c>
      <c r="R290" s="2">
        <v>20</v>
      </c>
      <c r="S290" s="3">
        <v>2060</v>
      </c>
      <c r="T290" s="2" t="s">
        <v>29</v>
      </c>
      <c r="U290" s="3">
        <v>0</v>
      </c>
      <c r="V290" s="2" t="s">
        <v>29</v>
      </c>
      <c r="W290" s="3">
        <v>0</v>
      </c>
      <c r="X290" s="2" t="s">
        <v>29</v>
      </c>
      <c r="Y290" s="3">
        <v>0</v>
      </c>
      <c r="Z290" s="1" t="s">
        <v>29</v>
      </c>
      <c r="AA290" s="1" t="b">
        <v>0</v>
      </c>
    </row>
    <row r="291" spans="1:27" x14ac:dyDescent="0.25">
      <c r="A291" s="1" t="b">
        <v>0</v>
      </c>
      <c r="B291" s="1" t="s">
        <v>4295</v>
      </c>
      <c r="C291" s="2">
        <v>1</v>
      </c>
      <c r="D291" s="1" t="s">
        <v>65</v>
      </c>
      <c r="E291" s="2">
        <v>211</v>
      </c>
      <c r="F291" s="1" t="s">
        <v>1616</v>
      </c>
      <c r="G291" s="1" t="s">
        <v>1617</v>
      </c>
      <c r="H291" s="1" t="s">
        <v>1617</v>
      </c>
      <c r="I291" s="2" t="s">
        <v>29</v>
      </c>
      <c r="J291" s="3">
        <v>600</v>
      </c>
      <c r="K291" s="3">
        <v>6</v>
      </c>
      <c r="L291" s="3">
        <v>3600</v>
      </c>
      <c r="M291" s="1" t="s">
        <v>29</v>
      </c>
      <c r="N291" s="1" t="s">
        <v>40</v>
      </c>
      <c r="O291" s="3">
        <v>0</v>
      </c>
      <c r="P291" s="4" t="s">
        <v>4290</v>
      </c>
      <c r="Q291" s="1" t="b">
        <v>0</v>
      </c>
      <c r="R291" s="2">
        <v>6</v>
      </c>
      <c r="S291" s="3">
        <v>3600</v>
      </c>
      <c r="T291" s="2" t="s">
        <v>29</v>
      </c>
      <c r="U291" s="3">
        <v>0</v>
      </c>
      <c r="V291" s="2" t="s">
        <v>29</v>
      </c>
      <c r="W291" s="3">
        <v>0</v>
      </c>
      <c r="X291" s="2" t="s">
        <v>29</v>
      </c>
      <c r="Y291" s="3">
        <v>0</v>
      </c>
      <c r="Z291" s="1" t="s">
        <v>29</v>
      </c>
      <c r="AA291" s="1" t="b">
        <v>0</v>
      </c>
    </row>
    <row r="292" spans="1:27" x14ac:dyDescent="0.25">
      <c r="A292" s="1" t="b">
        <v>0</v>
      </c>
      <c r="B292" s="1" t="s">
        <v>4296</v>
      </c>
      <c r="C292" s="2">
        <v>1</v>
      </c>
      <c r="D292" s="1" t="s">
        <v>65</v>
      </c>
      <c r="E292" s="2">
        <v>234</v>
      </c>
      <c r="F292" s="1" t="s">
        <v>1618</v>
      </c>
      <c r="G292" s="1" t="s">
        <v>1619</v>
      </c>
      <c r="H292" s="1" t="s">
        <v>1619</v>
      </c>
      <c r="I292" s="2" t="s">
        <v>29</v>
      </c>
      <c r="J292" s="3">
        <v>250</v>
      </c>
      <c r="K292" s="3">
        <v>130</v>
      </c>
      <c r="L292" s="3">
        <v>32500</v>
      </c>
      <c r="M292" s="1" t="s">
        <v>29</v>
      </c>
      <c r="N292" s="1" t="s">
        <v>40</v>
      </c>
      <c r="O292" s="3">
        <v>0</v>
      </c>
      <c r="P292" s="4" t="s">
        <v>4290</v>
      </c>
      <c r="Q292" s="1" t="b">
        <v>0</v>
      </c>
      <c r="R292" s="2">
        <v>130</v>
      </c>
      <c r="S292" s="3">
        <v>32500</v>
      </c>
      <c r="T292" s="2" t="s">
        <v>29</v>
      </c>
      <c r="U292" s="3">
        <v>0</v>
      </c>
      <c r="V292" s="2" t="s">
        <v>29</v>
      </c>
      <c r="W292" s="3">
        <v>0</v>
      </c>
      <c r="X292" s="2" t="s">
        <v>29</v>
      </c>
      <c r="Y292" s="3">
        <v>0</v>
      </c>
      <c r="Z292" s="1" t="s">
        <v>29</v>
      </c>
      <c r="AA292" s="1" t="b">
        <v>0</v>
      </c>
    </row>
    <row r="293" spans="1:27" x14ac:dyDescent="0.25">
      <c r="A293" s="1" t="b">
        <v>0</v>
      </c>
      <c r="B293" s="1" t="s">
        <v>4297</v>
      </c>
      <c r="C293" s="2">
        <v>1</v>
      </c>
      <c r="D293" s="1" t="s">
        <v>65</v>
      </c>
      <c r="E293" s="2">
        <v>252</v>
      </c>
      <c r="F293" s="1" t="s">
        <v>1582</v>
      </c>
      <c r="G293" s="1" t="s">
        <v>1620</v>
      </c>
      <c r="H293" s="1" t="s">
        <v>1620</v>
      </c>
      <c r="I293" s="2" t="s">
        <v>29</v>
      </c>
      <c r="J293" s="3">
        <v>850</v>
      </c>
      <c r="K293" s="3">
        <v>16</v>
      </c>
      <c r="L293" s="3">
        <v>13600</v>
      </c>
      <c r="M293" s="1" t="s">
        <v>29</v>
      </c>
      <c r="N293" s="1" t="s">
        <v>40</v>
      </c>
      <c r="O293" s="3">
        <v>0</v>
      </c>
      <c r="P293" s="4" t="s">
        <v>4290</v>
      </c>
      <c r="Q293" s="1" t="b">
        <v>0</v>
      </c>
      <c r="R293" s="2">
        <v>16</v>
      </c>
      <c r="S293" s="3">
        <v>13600</v>
      </c>
      <c r="T293" s="2" t="s">
        <v>29</v>
      </c>
      <c r="U293" s="3">
        <v>0</v>
      </c>
      <c r="V293" s="2" t="s">
        <v>29</v>
      </c>
      <c r="W293" s="3">
        <v>0</v>
      </c>
      <c r="X293" s="2" t="s">
        <v>29</v>
      </c>
      <c r="Y293" s="3">
        <v>0</v>
      </c>
      <c r="Z293" s="1" t="s">
        <v>29</v>
      </c>
      <c r="AA293" s="1" t="b">
        <v>0</v>
      </c>
    </row>
    <row r="294" spans="1:27" x14ac:dyDescent="0.25">
      <c r="A294" s="1" t="b">
        <v>0</v>
      </c>
      <c r="B294" s="1" t="s">
        <v>4298</v>
      </c>
      <c r="C294" s="2">
        <v>1</v>
      </c>
      <c r="D294" s="1" t="s">
        <v>65</v>
      </c>
      <c r="E294" s="2">
        <v>277</v>
      </c>
      <c r="F294" s="1" t="s">
        <v>1621</v>
      </c>
      <c r="G294" s="1" t="s">
        <v>1622</v>
      </c>
      <c r="H294" s="1" t="s">
        <v>1622</v>
      </c>
      <c r="I294" s="2" t="s">
        <v>29</v>
      </c>
      <c r="J294" s="3">
        <v>35</v>
      </c>
      <c r="K294" s="3">
        <v>1</v>
      </c>
      <c r="L294" s="3">
        <v>35</v>
      </c>
      <c r="M294" s="1" t="s">
        <v>29</v>
      </c>
      <c r="N294" s="1" t="s">
        <v>40</v>
      </c>
      <c r="O294" s="3">
        <v>0</v>
      </c>
      <c r="P294" s="4" t="s">
        <v>4290</v>
      </c>
      <c r="Q294" s="1" t="b">
        <v>0</v>
      </c>
      <c r="R294" s="2">
        <v>1</v>
      </c>
      <c r="S294" s="3">
        <v>35</v>
      </c>
      <c r="T294" s="2" t="s">
        <v>29</v>
      </c>
      <c r="U294" s="3">
        <v>0</v>
      </c>
      <c r="V294" s="2" t="s">
        <v>29</v>
      </c>
      <c r="W294" s="3">
        <v>0</v>
      </c>
      <c r="X294" s="2" t="s">
        <v>29</v>
      </c>
      <c r="Y294" s="3">
        <v>0</v>
      </c>
      <c r="Z294" s="1" t="s">
        <v>31</v>
      </c>
      <c r="AA294" s="1" t="b">
        <v>0</v>
      </c>
    </row>
    <row r="295" spans="1:27" x14ac:dyDescent="0.25">
      <c r="A295" s="1" t="b">
        <v>0</v>
      </c>
      <c r="B295" s="1" t="s">
        <v>4299</v>
      </c>
      <c r="C295" s="2">
        <v>1</v>
      </c>
      <c r="D295" s="1" t="s">
        <v>65</v>
      </c>
      <c r="E295" s="2">
        <v>282</v>
      </c>
      <c r="F295" s="1" t="s">
        <v>1610</v>
      </c>
      <c r="G295" s="1" t="s">
        <v>1623</v>
      </c>
      <c r="H295" s="1" t="s">
        <v>1623</v>
      </c>
      <c r="I295" s="2" t="s">
        <v>29</v>
      </c>
      <c r="J295" s="3">
        <v>50</v>
      </c>
      <c r="K295" s="3">
        <v>9</v>
      </c>
      <c r="L295" s="3">
        <v>450</v>
      </c>
      <c r="M295" s="1" t="s">
        <v>29</v>
      </c>
      <c r="N295" s="1" t="s">
        <v>40</v>
      </c>
      <c r="O295" s="3">
        <v>0</v>
      </c>
      <c r="P295" s="4" t="s">
        <v>4290</v>
      </c>
      <c r="Q295" s="1" t="b">
        <v>0</v>
      </c>
      <c r="R295" s="2">
        <v>9</v>
      </c>
      <c r="S295" s="3">
        <v>450</v>
      </c>
      <c r="T295" s="2" t="s">
        <v>29</v>
      </c>
      <c r="U295" s="3">
        <v>0</v>
      </c>
      <c r="V295" s="2" t="s">
        <v>29</v>
      </c>
      <c r="W295" s="3">
        <v>0</v>
      </c>
      <c r="X295" s="2" t="s">
        <v>29</v>
      </c>
      <c r="Y295" s="3">
        <v>0</v>
      </c>
      <c r="Z295" s="1" t="s">
        <v>29</v>
      </c>
      <c r="AA295" s="1" t="b">
        <v>0</v>
      </c>
    </row>
    <row r="296" spans="1:27" x14ac:dyDescent="0.25">
      <c r="A296" s="1" t="b">
        <v>0</v>
      </c>
      <c r="B296" s="1" t="s">
        <v>4300</v>
      </c>
      <c r="C296" s="2">
        <v>1</v>
      </c>
      <c r="D296" s="1" t="s">
        <v>65</v>
      </c>
      <c r="E296" s="2">
        <v>305</v>
      </c>
      <c r="F296" s="1" t="s">
        <v>1624</v>
      </c>
      <c r="G296" s="1" t="s">
        <v>1625</v>
      </c>
      <c r="H296" s="1" t="s">
        <v>1625</v>
      </c>
      <c r="I296" s="2" t="s">
        <v>29</v>
      </c>
      <c r="J296" s="3">
        <v>125</v>
      </c>
      <c r="K296" s="3">
        <v>1</v>
      </c>
      <c r="L296" s="3">
        <v>125</v>
      </c>
      <c r="M296" s="1" t="s">
        <v>29</v>
      </c>
      <c r="N296" s="1" t="s">
        <v>40</v>
      </c>
      <c r="O296" s="3">
        <v>0</v>
      </c>
      <c r="P296" s="4" t="s">
        <v>4290</v>
      </c>
      <c r="Q296" s="1" t="b">
        <v>0</v>
      </c>
      <c r="R296" s="2">
        <v>1</v>
      </c>
      <c r="S296" s="3">
        <v>125</v>
      </c>
      <c r="T296" s="2" t="s">
        <v>29</v>
      </c>
      <c r="U296" s="3">
        <v>0</v>
      </c>
      <c r="V296" s="2" t="s">
        <v>29</v>
      </c>
      <c r="W296" s="3">
        <v>0</v>
      </c>
      <c r="X296" s="2" t="s">
        <v>29</v>
      </c>
      <c r="Y296" s="3">
        <v>0</v>
      </c>
      <c r="Z296" s="1" t="s">
        <v>31</v>
      </c>
      <c r="AA296" s="1" t="b">
        <v>0</v>
      </c>
    </row>
    <row r="297" spans="1:27" x14ac:dyDescent="0.25">
      <c r="A297" s="1" t="b">
        <v>0</v>
      </c>
      <c r="B297" s="1" t="s">
        <v>4301</v>
      </c>
      <c r="C297" s="2">
        <v>1</v>
      </c>
      <c r="D297" s="1" t="s">
        <v>65</v>
      </c>
      <c r="E297" s="2">
        <v>9324</v>
      </c>
      <c r="F297" s="1" t="s">
        <v>1626</v>
      </c>
      <c r="G297" s="1" t="s">
        <v>1627</v>
      </c>
      <c r="H297" s="1" t="s">
        <v>1627</v>
      </c>
      <c r="I297" s="2" t="s">
        <v>29</v>
      </c>
      <c r="J297" s="3">
        <v>2500</v>
      </c>
      <c r="K297" s="3">
        <v>10</v>
      </c>
      <c r="L297" s="3">
        <v>25000</v>
      </c>
      <c r="M297" s="1" t="s">
        <v>29</v>
      </c>
      <c r="N297" s="1" t="s">
        <v>40</v>
      </c>
      <c r="O297" s="3">
        <v>0</v>
      </c>
      <c r="P297" s="4" t="s">
        <v>4290</v>
      </c>
      <c r="Q297" s="1" t="b">
        <v>0</v>
      </c>
      <c r="R297" s="2">
        <v>10</v>
      </c>
      <c r="S297" s="3">
        <v>25000</v>
      </c>
      <c r="T297" s="2" t="s">
        <v>29</v>
      </c>
      <c r="U297" s="3">
        <v>0</v>
      </c>
      <c r="V297" s="2" t="s">
        <v>29</v>
      </c>
      <c r="W297" s="3">
        <v>0</v>
      </c>
      <c r="X297" s="2" t="s">
        <v>29</v>
      </c>
      <c r="Y297" s="3">
        <v>0</v>
      </c>
      <c r="Z297" s="1" t="s">
        <v>29</v>
      </c>
      <c r="AA297" s="1" t="b">
        <v>0</v>
      </c>
    </row>
    <row r="298" spans="1:27" x14ac:dyDescent="0.25">
      <c r="A298" s="1" t="b">
        <v>0</v>
      </c>
      <c r="B298" s="1" t="s">
        <v>4302</v>
      </c>
      <c r="C298" s="2">
        <v>1</v>
      </c>
      <c r="D298" s="1" t="s">
        <v>65</v>
      </c>
      <c r="E298" s="2">
        <v>9325</v>
      </c>
      <c r="F298" s="1" t="s">
        <v>1628</v>
      </c>
      <c r="G298" s="1" t="s">
        <v>1629</v>
      </c>
      <c r="H298" s="1" t="s">
        <v>1629</v>
      </c>
      <c r="I298" s="2" t="s">
        <v>29</v>
      </c>
      <c r="J298" s="3">
        <v>5400</v>
      </c>
      <c r="K298" s="3">
        <v>1</v>
      </c>
      <c r="L298" s="3">
        <v>5400</v>
      </c>
      <c r="M298" s="1" t="s">
        <v>29</v>
      </c>
      <c r="N298" s="1" t="s">
        <v>40</v>
      </c>
      <c r="O298" s="3">
        <v>0</v>
      </c>
      <c r="P298" s="4" t="s">
        <v>4290</v>
      </c>
      <c r="Q298" s="1" t="b">
        <v>0</v>
      </c>
      <c r="R298" s="2">
        <v>1</v>
      </c>
      <c r="S298" s="3">
        <v>5400</v>
      </c>
      <c r="T298" s="2" t="s">
        <v>29</v>
      </c>
      <c r="U298" s="3">
        <v>0</v>
      </c>
      <c r="V298" s="2" t="s">
        <v>29</v>
      </c>
      <c r="W298" s="3">
        <v>0</v>
      </c>
      <c r="X298" s="2" t="s">
        <v>29</v>
      </c>
      <c r="Y298" s="3">
        <v>0</v>
      </c>
      <c r="Z298" s="1" t="s">
        <v>29</v>
      </c>
      <c r="AA298" s="1" t="b">
        <v>0</v>
      </c>
    </row>
    <row r="299" spans="1:27" x14ac:dyDescent="0.25">
      <c r="A299" s="1" t="b">
        <v>0</v>
      </c>
      <c r="B299" s="1" t="s">
        <v>4303</v>
      </c>
      <c r="C299" s="2">
        <v>1</v>
      </c>
      <c r="D299" s="1" t="s">
        <v>65</v>
      </c>
      <c r="E299" s="2">
        <v>9326</v>
      </c>
      <c r="F299" s="1" t="s">
        <v>1411</v>
      </c>
      <c r="G299" s="1" t="s">
        <v>1630</v>
      </c>
      <c r="H299" s="1" t="s">
        <v>1630</v>
      </c>
      <c r="I299" s="2" t="s">
        <v>29</v>
      </c>
      <c r="J299" s="3">
        <v>120</v>
      </c>
      <c r="K299" s="3">
        <v>1</v>
      </c>
      <c r="L299" s="3">
        <v>120</v>
      </c>
      <c r="M299" s="1" t="s">
        <v>29</v>
      </c>
      <c r="N299" s="1" t="s">
        <v>40</v>
      </c>
      <c r="O299" s="3">
        <v>0</v>
      </c>
      <c r="P299" s="4" t="s">
        <v>4290</v>
      </c>
      <c r="Q299" s="1" t="b">
        <v>0</v>
      </c>
      <c r="R299" s="2">
        <v>1</v>
      </c>
      <c r="S299" s="3">
        <v>120</v>
      </c>
      <c r="T299" s="2" t="s">
        <v>29</v>
      </c>
      <c r="U299" s="3">
        <v>0</v>
      </c>
      <c r="V299" s="2" t="s">
        <v>29</v>
      </c>
      <c r="W299" s="3">
        <v>0</v>
      </c>
      <c r="X299" s="2" t="s">
        <v>29</v>
      </c>
      <c r="Y299" s="3">
        <v>0</v>
      </c>
      <c r="Z299" s="1" t="s">
        <v>29</v>
      </c>
      <c r="AA299" s="1" t="b">
        <v>0</v>
      </c>
    </row>
    <row r="300" spans="1:27" x14ac:dyDescent="0.25">
      <c r="A300" s="1" t="b">
        <v>0</v>
      </c>
      <c r="B300" s="1" t="s">
        <v>4304</v>
      </c>
      <c r="C300" s="2">
        <v>1</v>
      </c>
      <c r="D300" s="1" t="s">
        <v>65</v>
      </c>
      <c r="E300" s="2">
        <v>9331</v>
      </c>
      <c r="F300" s="1" t="s">
        <v>1631</v>
      </c>
      <c r="G300" s="1" t="s">
        <v>1632</v>
      </c>
      <c r="H300" s="1" t="s">
        <v>1632</v>
      </c>
      <c r="I300" s="2" t="s">
        <v>29</v>
      </c>
      <c r="J300" s="3">
        <v>150</v>
      </c>
      <c r="K300" s="3">
        <v>8</v>
      </c>
      <c r="L300" s="3">
        <v>1200</v>
      </c>
      <c r="M300" s="1" t="s">
        <v>29</v>
      </c>
      <c r="N300" s="1" t="s">
        <v>40</v>
      </c>
      <c r="O300" s="3">
        <v>0</v>
      </c>
      <c r="P300" s="4" t="s">
        <v>4290</v>
      </c>
      <c r="Q300" s="1" t="b">
        <v>0</v>
      </c>
      <c r="R300" s="2">
        <v>8</v>
      </c>
      <c r="S300" s="3">
        <v>1200</v>
      </c>
      <c r="T300" s="2" t="s">
        <v>29</v>
      </c>
      <c r="U300" s="3">
        <v>0</v>
      </c>
      <c r="V300" s="2" t="s">
        <v>29</v>
      </c>
      <c r="W300" s="3">
        <v>0</v>
      </c>
      <c r="X300" s="2" t="s">
        <v>29</v>
      </c>
      <c r="Y300" s="3">
        <v>0</v>
      </c>
      <c r="Z300" s="1" t="s">
        <v>29</v>
      </c>
      <c r="AA300" s="1" t="b">
        <v>0</v>
      </c>
    </row>
    <row r="301" spans="1:27" x14ac:dyDescent="0.25">
      <c r="A301" s="1" t="b">
        <v>0</v>
      </c>
      <c r="B301" s="1" t="s">
        <v>4305</v>
      </c>
      <c r="C301" s="2">
        <v>1</v>
      </c>
      <c r="D301" s="1" t="s">
        <v>65</v>
      </c>
      <c r="E301" s="2">
        <v>9446</v>
      </c>
      <c r="F301" s="1" t="s">
        <v>1452</v>
      </c>
      <c r="G301" s="1" t="s">
        <v>4306</v>
      </c>
      <c r="H301" s="1" t="s">
        <v>4306</v>
      </c>
      <c r="I301" s="2" t="s">
        <v>29</v>
      </c>
      <c r="J301" s="3">
        <v>495</v>
      </c>
      <c r="K301" s="3">
        <v>1</v>
      </c>
      <c r="L301" s="3">
        <v>495</v>
      </c>
      <c r="M301" s="1" t="s">
        <v>29</v>
      </c>
      <c r="N301" s="1" t="s">
        <v>40</v>
      </c>
      <c r="O301" s="3">
        <v>0</v>
      </c>
      <c r="P301" s="4" t="s">
        <v>4290</v>
      </c>
      <c r="Q301" s="1" t="b">
        <v>0</v>
      </c>
      <c r="R301" s="2">
        <v>1</v>
      </c>
      <c r="S301" s="3">
        <v>495</v>
      </c>
      <c r="T301" s="2" t="s">
        <v>29</v>
      </c>
      <c r="U301" s="3">
        <v>0</v>
      </c>
      <c r="V301" s="2" t="s">
        <v>29</v>
      </c>
      <c r="W301" s="3">
        <v>0</v>
      </c>
      <c r="X301" s="2" t="s">
        <v>29</v>
      </c>
      <c r="Y301" s="3">
        <v>0</v>
      </c>
      <c r="Z301" s="1" t="s">
        <v>29</v>
      </c>
      <c r="AA301" s="1" t="b">
        <v>0</v>
      </c>
    </row>
    <row r="302" spans="1:27" x14ac:dyDescent="0.25">
      <c r="A302" s="1" t="b">
        <v>0</v>
      </c>
      <c r="B302" s="1" t="s">
        <v>4307</v>
      </c>
      <c r="C302" s="2">
        <v>1</v>
      </c>
      <c r="D302" s="1" t="s">
        <v>65</v>
      </c>
      <c r="E302" s="2">
        <v>9447</v>
      </c>
      <c r="F302" s="1" t="s">
        <v>4308</v>
      </c>
      <c r="G302" s="1" t="s">
        <v>4309</v>
      </c>
      <c r="H302" s="1" t="s">
        <v>4309</v>
      </c>
      <c r="I302" s="2" t="s">
        <v>29</v>
      </c>
      <c r="J302" s="3">
        <v>1300</v>
      </c>
      <c r="K302" s="3">
        <v>1</v>
      </c>
      <c r="L302" s="3">
        <v>1300</v>
      </c>
      <c r="M302" s="1" t="s">
        <v>29</v>
      </c>
      <c r="N302" s="1" t="s">
        <v>40</v>
      </c>
      <c r="O302" s="3">
        <v>0</v>
      </c>
      <c r="P302" s="4" t="s">
        <v>4290</v>
      </c>
      <c r="Q302" s="1" t="b">
        <v>0</v>
      </c>
      <c r="R302" s="2">
        <v>1</v>
      </c>
      <c r="S302" s="3">
        <v>1300</v>
      </c>
      <c r="T302" s="2" t="s">
        <v>29</v>
      </c>
      <c r="U302" s="3">
        <v>0</v>
      </c>
      <c r="V302" s="2" t="s">
        <v>29</v>
      </c>
      <c r="W302" s="3">
        <v>0</v>
      </c>
      <c r="X302" s="2" t="s">
        <v>29</v>
      </c>
      <c r="Y302" s="3">
        <v>0</v>
      </c>
      <c r="Z302" s="1" t="s">
        <v>29</v>
      </c>
      <c r="AA302" s="1" t="b">
        <v>0</v>
      </c>
    </row>
    <row r="303" spans="1:27" x14ac:dyDescent="0.25">
      <c r="A303" s="1" t="b">
        <v>0</v>
      </c>
      <c r="B303" s="1" t="s">
        <v>4310</v>
      </c>
      <c r="C303" s="2">
        <v>1</v>
      </c>
      <c r="D303" s="1" t="s">
        <v>65</v>
      </c>
      <c r="E303" s="2">
        <v>9448</v>
      </c>
      <c r="F303" s="1" t="s">
        <v>4308</v>
      </c>
      <c r="G303" s="1" t="s">
        <v>4311</v>
      </c>
      <c r="H303" s="1" t="s">
        <v>4311</v>
      </c>
      <c r="I303" s="2" t="s">
        <v>29</v>
      </c>
      <c r="J303" s="3">
        <v>85</v>
      </c>
      <c r="K303" s="3">
        <v>1</v>
      </c>
      <c r="L303" s="3">
        <v>85</v>
      </c>
      <c r="M303" s="1" t="s">
        <v>29</v>
      </c>
      <c r="N303" s="1" t="s">
        <v>40</v>
      </c>
      <c r="O303" s="3">
        <v>0</v>
      </c>
      <c r="P303" s="4" t="s">
        <v>4290</v>
      </c>
      <c r="Q303" s="1" t="b">
        <v>0</v>
      </c>
      <c r="R303" s="2">
        <v>1</v>
      </c>
      <c r="S303" s="3">
        <v>85</v>
      </c>
      <c r="T303" s="2" t="s">
        <v>29</v>
      </c>
      <c r="U303" s="3">
        <v>0</v>
      </c>
      <c r="V303" s="2" t="s">
        <v>29</v>
      </c>
      <c r="W303" s="3">
        <v>0</v>
      </c>
      <c r="X303" s="2" t="s">
        <v>29</v>
      </c>
      <c r="Y303" s="3">
        <v>0</v>
      </c>
      <c r="Z303" s="1" t="s">
        <v>29</v>
      </c>
      <c r="AA303" s="1" t="b">
        <v>0</v>
      </c>
    </row>
    <row r="304" spans="1:27" x14ac:dyDescent="0.25">
      <c r="A304" s="1"/>
      <c r="B304" s="1"/>
      <c r="C304" s="2"/>
      <c r="D304" s="1"/>
      <c r="E304" s="2"/>
      <c r="F304" s="1"/>
      <c r="G304" s="1"/>
      <c r="H304" s="1"/>
      <c r="I304" s="2"/>
      <c r="J304" s="3"/>
      <c r="K304" s="3"/>
      <c r="L304" s="6">
        <f>SUBTOTAL(9,L286:L303)</f>
        <v>122480</v>
      </c>
      <c r="M304" s="1"/>
      <c r="N304" s="1"/>
      <c r="O304" s="3"/>
      <c r="P304" s="4"/>
      <c r="Q304" s="1"/>
      <c r="R304" s="2"/>
      <c r="S304" s="3"/>
      <c r="T304" s="2"/>
      <c r="U304" s="3"/>
      <c r="V304" s="2"/>
      <c r="W304" s="3"/>
      <c r="X304" s="2"/>
      <c r="Y304" s="3"/>
      <c r="Z304" s="1"/>
      <c r="AA304" s="1"/>
    </row>
    <row r="305" spans="1:27" x14ac:dyDescent="0.25">
      <c r="A305" s="5" t="s">
        <v>4312</v>
      </c>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1:27" x14ac:dyDescent="0.25">
      <c r="A306" s="1" t="b">
        <v>0</v>
      </c>
      <c r="B306" s="1" t="s">
        <v>4313</v>
      </c>
      <c r="C306" s="2">
        <v>1</v>
      </c>
      <c r="D306" s="1" t="s">
        <v>65</v>
      </c>
      <c r="E306" s="2">
        <v>148</v>
      </c>
      <c r="F306" s="1" t="s">
        <v>1538</v>
      </c>
      <c r="G306" s="1" t="s">
        <v>1633</v>
      </c>
      <c r="H306" s="1" t="s">
        <v>1633</v>
      </c>
      <c r="I306" s="2" t="s">
        <v>29</v>
      </c>
      <c r="J306" s="3">
        <v>10</v>
      </c>
      <c r="K306" s="3">
        <v>42</v>
      </c>
      <c r="L306" s="3">
        <v>420</v>
      </c>
      <c r="M306" s="1" t="s">
        <v>29</v>
      </c>
      <c r="N306" s="1" t="s">
        <v>40</v>
      </c>
      <c r="O306" s="3">
        <v>0</v>
      </c>
      <c r="P306" s="4" t="s">
        <v>4314</v>
      </c>
      <c r="Q306" s="1" t="b">
        <v>0</v>
      </c>
      <c r="R306" s="2">
        <v>42</v>
      </c>
      <c r="S306" s="3">
        <v>420</v>
      </c>
      <c r="T306" s="2" t="s">
        <v>29</v>
      </c>
      <c r="U306" s="3">
        <v>0</v>
      </c>
      <c r="V306" s="2" t="s">
        <v>29</v>
      </c>
      <c r="W306" s="3">
        <v>0</v>
      </c>
      <c r="X306" s="2" t="s">
        <v>29</v>
      </c>
      <c r="Y306" s="3">
        <v>0</v>
      </c>
      <c r="Z306" s="1" t="s">
        <v>29</v>
      </c>
      <c r="AA306" s="1" t="b">
        <v>0</v>
      </c>
    </row>
    <row r="307" spans="1:27" x14ac:dyDescent="0.25">
      <c r="A307" s="1" t="b">
        <v>0</v>
      </c>
      <c r="B307" s="1" t="s">
        <v>4315</v>
      </c>
      <c r="C307" s="2">
        <v>1</v>
      </c>
      <c r="D307" s="1" t="s">
        <v>65</v>
      </c>
      <c r="E307" s="2">
        <v>151</v>
      </c>
      <c r="F307" s="1" t="s">
        <v>1528</v>
      </c>
      <c r="G307" s="1" t="s">
        <v>1634</v>
      </c>
      <c r="H307" s="1" t="s">
        <v>1634</v>
      </c>
      <c r="I307" s="2" t="s">
        <v>29</v>
      </c>
      <c r="J307" s="3">
        <v>220</v>
      </c>
      <c r="K307" s="3">
        <v>90</v>
      </c>
      <c r="L307" s="3">
        <v>19800</v>
      </c>
      <c r="M307" s="1" t="s">
        <v>29</v>
      </c>
      <c r="N307" s="1" t="s">
        <v>40</v>
      </c>
      <c r="O307" s="3">
        <v>0</v>
      </c>
      <c r="P307" s="4" t="s">
        <v>4314</v>
      </c>
      <c r="Q307" s="1" t="b">
        <v>0</v>
      </c>
      <c r="R307" s="2">
        <v>90</v>
      </c>
      <c r="S307" s="3">
        <v>19800</v>
      </c>
      <c r="T307" s="2" t="s">
        <v>29</v>
      </c>
      <c r="U307" s="3">
        <v>0</v>
      </c>
      <c r="V307" s="2" t="s">
        <v>29</v>
      </c>
      <c r="W307" s="3">
        <v>0</v>
      </c>
      <c r="X307" s="2" t="s">
        <v>29</v>
      </c>
      <c r="Y307" s="3">
        <v>0</v>
      </c>
      <c r="Z307" s="1" t="s">
        <v>29</v>
      </c>
      <c r="AA307" s="1" t="b">
        <v>0</v>
      </c>
    </row>
    <row r="308" spans="1:27" x14ac:dyDescent="0.25">
      <c r="A308" s="1" t="b">
        <v>0</v>
      </c>
      <c r="B308" s="1" t="s">
        <v>4316</v>
      </c>
      <c r="C308" s="2">
        <v>1</v>
      </c>
      <c r="D308" s="1" t="s">
        <v>65</v>
      </c>
      <c r="E308" s="2">
        <v>175</v>
      </c>
      <c r="F308" s="1" t="s">
        <v>1452</v>
      </c>
      <c r="G308" s="1" t="s">
        <v>1635</v>
      </c>
      <c r="H308" s="1" t="s">
        <v>1635</v>
      </c>
      <c r="I308" s="2" t="s">
        <v>29</v>
      </c>
      <c r="J308" s="3">
        <v>25</v>
      </c>
      <c r="K308" s="3">
        <v>35</v>
      </c>
      <c r="L308" s="3">
        <v>875</v>
      </c>
      <c r="M308" s="1" t="s">
        <v>29</v>
      </c>
      <c r="N308" s="1" t="s">
        <v>40</v>
      </c>
      <c r="O308" s="3">
        <v>0</v>
      </c>
      <c r="P308" s="4" t="s">
        <v>4314</v>
      </c>
      <c r="Q308" s="1" t="b">
        <v>0</v>
      </c>
      <c r="R308" s="2">
        <v>35</v>
      </c>
      <c r="S308" s="3">
        <v>875</v>
      </c>
      <c r="T308" s="2" t="s">
        <v>29</v>
      </c>
      <c r="U308" s="3">
        <v>0</v>
      </c>
      <c r="V308" s="2" t="s">
        <v>29</v>
      </c>
      <c r="W308" s="3">
        <v>0</v>
      </c>
      <c r="X308" s="2" t="s">
        <v>29</v>
      </c>
      <c r="Y308" s="3">
        <v>0</v>
      </c>
      <c r="Z308" s="1" t="s">
        <v>29</v>
      </c>
      <c r="AA308" s="1" t="b">
        <v>0</v>
      </c>
    </row>
    <row r="309" spans="1:27" x14ac:dyDescent="0.25">
      <c r="A309" s="1" t="b">
        <v>0</v>
      </c>
      <c r="B309" s="1" t="s">
        <v>4317</v>
      </c>
      <c r="C309" s="2">
        <v>1</v>
      </c>
      <c r="D309" s="1" t="s">
        <v>65</v>
      </c>
      <c r="E309" s="2">
        <v>178</v>
      </c>
      <c r="F309" s="1" t="s">
        <v>1636</v>
      </c>
      <c r="G309" s="1" t="s">
        <v>1637</v>
      </c>
      <c r="H309" s="1" t="s">
        <v>1638</v>
      </c>
      <c r="I309" s="2" t="s">
        <v>29</v>
      </c>
      <c r="J309" s="3">
        <v>85</v>
      </c>
      <c r="K309" s="3">
        <v>81</v>
      </c>
      <c r="L309" s="3">
        <v>6885</v>
      </c>
      <c r="M309" s="1" t="s">
        <v>29</v>
      </c>
      <c r="N309" s="1" t="s">
        <v>40</v>
      </c>
      <c r="O309" s="3">
        <v>0</v>
      </c>
      <c r="P309" s="4" t="s">
        <v>4314</v>
      </c>
      <c r="Q309" s="1" t="b">
        <v>0</v>
      </c>
      <c r="R309" s="2">
        <v>81</v>
      </c>
      <c r="S309" s="3">
        <v>6885</v>
      </c>
      <c r="T309" s="2" t="s">
        <v>29</v>
      </c>
      <c r="U309" s="3">
        <v>0</v>
      </c>
      <c r="V309" s="2" t="s">
        <v>29</v>
      </c>
      <c r="W309" s="3">
        <v>0</v>
      </c>
      <c r="X309" s="2" t="s">
        <v>29</v>
      </c>
      <c r="Y309" s="3">
        <v>0</v>
      </c>
      <c r="Z309" s="1" t="s">
        <v>29</v>
      </c>
      <c r="AA309" s="1" t="b">
        <v>0</v>
      </c>
    </row>
    <row r="310" spans="1:27" x14ac:dyDescent="0.25">
      <c r="A310" s="1" t="b">
        <v>0</v>
      </c>
      <c r="B310" s="1" t="s">
        <v>4318</v>
      </c>
      <c r="C310" s="2">
        <v>1</v>
      </c>
      <c r="D310" s="1" t="s">
        <v>65</v>
      </c>
      <c r="E310" s="2">
        <v>179</v>
      </c>
      <c r="F310" s="1" t="s">
        <v>1636</v>
      </c>
      <c r="G310" s="1" t="s">
        <v>1639</v>
      </c>
      <c r="H310" s="1" t="s">
        <v>1640</v>
      </c>
      <c r="I310" s="2" t="s">
        <v>29</v>
      </c>
      <c r="J310" s="3">
        <v>157</v>
      </c>
      <c r="K310" s="3">
        <v>31</v>
      </c>
      <c r="L310" s="3">
        <v>4867</v>
      </c>
      <c r="M310" s="1" t="s">
        <v>29</v>
      </c>
      <c r="N310" s="1" t="s">
        <v>40</v>
      </c>
      <c r="O310" s="3">
        <v>0</v>
      </c>
      <c r="P310" s="4" t="s">
        <v>4314</v>
      </c>
      <c r="Q310" s="1" t="b">
        <v>0</v>
      </c>
      <c r="R310" s="2">
        <v>31</v>
      </c>
      <c r="S310" s="3">
        <v>4867</v>
      </c>
      <c r="T310" s="2" t="s">
        <v>29</v>
      </c>
      <c r="U310" s="3">
        <v>0</v>
      </c>
      <c r="V310" s="2" t="s">
        <v>29</v>
      </c>
      <c r="W310" s="3">
        <v>0</v>
      </c>
      <c r="X310" s="2" t="s">
        <v>29</v>
      </c>
      <c r="Y310" s="3">
        <v>0</v>
      </c>
      <c r="Z310" s="1" t="s">
        <v>29</v>
      </c>
      <c r="AA310" s="1" t="b">
        <v>0</v>
      </c>
    </row>
    <row r="311" spans="1:27" x14ac:dyDescent="0.25">
      <c r="A311" s="1" t="b">
        <v>0</v>
      </c>
      <c r="B311" s="1" t="s">
        <v>4319</v>
      </c>
      <c r="C311" s="2">
        <v>1</v>
      </c>
      <c r="D311" s="1" t="s">
        <v>65</v>
      </c>
      <c r="E311" s="2">
        <v>223</v>
      </c>
      <c r="F311" s="1" t="s">
        <v>1641</v>
      </c>
      <c r="G311" s="1" t="s">
        <v>1642</v>
      </c>
      <c r="H311" s="1" t="s">
        <v>1642</v>
      </c>
      <c r="I311" s="2" t="s">
        <v>29</v>
      </c>
      <c r="J311" s="3">
        <v>6.5</v>
      </c>
      <c r="K311" s="3">
        <v>36</v>
      </c>
      <c r="L311" s="3">
        <v>234</v>
      </c>
      <c r="M311" s="1" t="s">
        <v>29</v>
      </c>
      <c r="N311" s="1" t="s">
        <v>40</v>
      </c>
      <c r="O311" s="3">
        <v>0</v>
      </c>
      <c r="P311" s="4" t="s">
        <v>4314</v>
      </c>
      <c r="Q311" s="1" t="b">
        <v>0</v>
      </c>
      <c r="R311" s="2">
        <v>36</v>
      </c>
      <c r="S311" s="3">
        <v>234</v>
      </c>
      <c r="T311" s="2" t="s">
        <v>29</v>
      </c>
      <c r="U311" s="3">
        <v>0</v>
      </c>
      <c r="V311" s="2" t="s">
        <v>29</v>
      </c>
      <c r="W311" s="3">
        <v>0</v>
      </c>
      <c r="X311" s="2" t="s">
        <v>29</v>
      </c>
      <c r="Y311" s="3">
        <v>0</v>
      </c>
      <c r="Z311" s="1" t="s">
        <v>29</v>
      </c>
      <c r="AA311" s="1" t="b">
        <v>0</v>
      </c>
    </row>
    <row r="312" spans="1:27" x14ac:dyDescent="0.25">
      <c r="A312" s="1" t="b">
        <v>0</v>
      </c>
      <c r="B312" s="1" t="s">
        <v>4320</v>
      </c>
      <c r="C312" s="2">
        <v>1</v>
      </c>
      <c r="D312" s="1" t="s">
        <v>65</v>
      </c>
      <c r="E312" s="2">
        <v>225</v>
      </c>
      <c r="F312" s="1" t="s">
        <v>1641</v>
      </c>
      <c r="G312" s="1" t="s">
        <v>1643</v>
      </c>
      <c r="H312" s="1" t="s">
        <v>1643</v>
      </c>
      <c r="I312" s="2" t="s">
        <v>29</v>
      </c>
      <c r="J312" s="3">
        <v>9</v>
      </c>
      <c r="K312" s="3">
        <v>106</v>
      </c>
      <c r="L312" s="3">
        <v>954</v>
      </c>
      <c r="M312" s="1" t="s">
        <v>29</v>
      </c>
      <c r="N312" s="1" t="s">
        <v>30</v>
      </c>
      <c r="O312" s="3">
        <v>0</v>
      </c>
      <c r="P312" s="4" t="s">
        <v>4314</v>
      </c>
      <c r="Q312" s="1" t="b">
        <v>0</v>
      </c>
      <c r="R312" s="2">
        <v>106</v>
      </c>
      <c r="S312" s="3">
        <v>954</v>
      </c>
      <c r="T312" s="2" t="s">
        <v>29</v>
      </c>
      <c r="U312" s="3">
        <v>0</v>
      </c>
      <c r="V312" s="2" t="s">
        <v>29</v>
      </c>
      <c r="W312" s="3">
        <v>0</v>
      </c>
      <c r="X312" s="2" t="s">
        <v>29</v>
      </c>
      <c r="Y312" s="3">
        <v>0</v>
      </c>
      <c r="Z312" s="1" t="s">
        <v>29</v>
      </c>
      <c r="AA312" s="1" t="b">
        <v>0</v>
      </c>
    </row>
    <row r="313" spans="1:27" x14ac:dyDescent="0.25">
      <c r="A313" s="1" t="b">
        <v>0</v>
      </c>
      <c r="B313" s="1" t="s">
        <v>4321</v>
      </c>
      <c r="C313" s="2">
        <v>1</v>
      </c>
      <c r="D313" s="1" t="s">
        <v>65</v>
      </c>
      <c r="E313" s="2">
        <v>228</v>
      </c>
      <c r="F313" s="1" t="s">
        <v>1644</v>
      </c>
      <c r="G313" s="1" t="s">
        <v>1645</v>
      </c>
      <c r="H313" s="1" t="s">
        <v>1645</v>
      </c>
      <c r="I313" s="2" t="s">
        <v>29</v>
      </c>
      <c r="J313" s="3">
        <v>11.5</v>
      </c>
      <c r="K313" s="3">
        <v>106</v>
      </c>
      <c r="L313" s="3">
        <v>1219</v>
      </c>
      <c r="M313" s="1" t="s">
        <v>29</v>
      </c>
      <c r="N313" s="1" t="s">
        <v>40</v>
      </c>
      <c r="O313" s="3">
        <v>0</v>
      </c>
      <c r="P313" s="4" t="s">
        <v>4314</v>
      </c>
      <c r="Q313" s="1" t="b">
        <v>0</v>
      </c>
      <c r="R313" s="2">
        <v>106</v>
      </c>
      <c r="S313" s="3">
        <v>1219</v>
      </c>
      <c r="T313" s="2" t="s">
        <v>29</v>
      </c>
      <c r="U313" s="3">
        <v>0</v>
      </c>
      <c r="V313" s="2" t="s">
        <v>29</v>
      </c>
      <c r="W313" s="3">
        <v>0</v>
      </c>
      <c r="X313" s="2" t="s">
        <v>29</v>
      </c>
      <c r="Y313" s="3">
        <v>0</v>
      </c>
      <c r="Z313" s="1" t="s">
        <v>29</v>
      </c>
      <c r="AA313" s="1" t="b">
        <v>0</v>
      </c>
    </row>
    <row r="314" spans="1:27" x14ac:dyDescent="0.25">
      <c r="A314" s="1" t="b">
        <v>0</v>
      </c>
      <c r="B314" s="1" t="s">
        <v>4322</v>
      </c>
      <c r="C314" s="2">
        <v>1</v>
      </c>
      <c r="D314" s="1" t="s">
        <v>65</v>
      </c>
      <c r="E314" s="2">
        <v>9418</v>
      </c>
      <c r="F314" s="1" t="s">
        <v>1538</v>
      </c>
      <c r="G314" s="1" t="s">
        <v>4323</v>
      </c>
      <c r="H314" s="1" t="s">
        <v>4323</v>
      </c>
      <c r="I314" s="2" t="s">
        <v>29</v>
      </c>
      <c r="J314" s="3">
        <v>120</v>
      </c>
      <c r="K314" s="3">
        <v>2</v>
      </c>
      <c r="L314" s="3">
        <v>240</v>
      </c>
      <c r="M314" s="1" t="s">
        <v>29</v>
      </c>
      <c r="N314" s="1" t="s">
        <v>40</v>
      </c>
      <c r="O314" s="3">
        <v>0</v>
      </c>
      <c r="P314" s="4" t="s">
        <v>4314</v>
      </c>
      <c r="Q314" s="1" t="b">
        <v>0</v>
      </c>
      <c r="R314" s="2">
        <v>2</v>
      </c>
      <c r="S314" s="3">
        <v>240</v>
      </c>
      <c r="T314" s="2" t="s">
        <v>29</v>
      </c>
      <c r="U314" s="3">
        <v>0</v>
      </c>
      <c r="V314" s="2" t="s">
        <v>29</v>
      </c>
      <c r="W314" s="3">
        <v>0</v>
      </c>
      <c r="X314" s="2" t="s">
        <v>29</v>
      </c>
      <c r="Y314" s="3">
        <v>0</v>
      </c>
      <c r="Z314" s="1" t="s">
        <v>29</v>
      </c>
      <c r="AA314" s="1" t="b">
        <v>0</v>
      </c>
    </row>
    <row r="315" spans="1:27" x14ac:dyDescent="0.25">
      <c r="A315" s="1"/>
      <c r="B315" s="1"/>
      <c r="C315" s="2"/>
      <c r="D315" s="1"/>
      <c r="E315" s="2"/>
      <c r="F315" s="1"/>
      <c r="G315" s="1"/>
      <c r="H315" s="1"/>
      <c r="I315" s="2"/>
      <c r="J315" s="3"/>
      <c r="K315" s="3"/>
      <c r="L315" s="6">
        <f>SUBTOTAL(9,L306:L314)</f>
        <v>35494</v>
      </c>
      <c r="M315" s="1"/>
      <c r="N315" s="1"/>
      <c r="O315" s="3"/>
      <c r="P315" s="4"/>
      <c r="Q315" s="1"/>
      <c r="R315" s="2"/>
      <c r="S315" s="3"/>
      <c r="T315" s="2"/>
      <c r="U315" s="3"/>
      <c r="V315" s="2"/>
      <c r="W315" s="3"/>
      <c r="X315" s="2"/>
      <c r="Y315" s="3"/>
      <c r="Z315" s="1"/>
      <c r="AA315" s="1"/>
    </row>
    <row r="316" spans="1:27" x14ac:dyDescent="0.25">
      <c r="A316" s="5" t="s">
        <v>4324</v>
      </c>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1:27" x14ac:dyDescent="0.25">
      <c r="A317" s="1" t="b">
        <v>0</v>
      </c>
      <c r="B317" s="1" t="s">
        <v>4325</v>
      </c>
      <c r="C317" s="2">
        <v>1</v>
      </c>
      <c r="D317" s="1" t="s">
        <v>776</v>
      </c>
      <c r="E317" s="2">
        <v>212</v>
      </c>
      <c r="F317" s="1" t="s">
        <v>1646</v>
      </c>
      <c r="G317" s="1" t="s">
        <v>1647</v>
      </c>
      <c r="H317" s="1" t="s">
        <v>1647</v>
      </c>
      <c r="I317" s="2" t="s">
        <v>29</v>
      </c>
      <c r="J317" s="3">
        <v>30</v>
      </c>
      <c r="K317" s="3">
        <v>360</v>
      </c>
      <c r="L317" s="3">
        <v>10800</v>
      </c>
      <c r="M317" s="1" t="s">
        <v>29</v>
      </c>
      <c r="N317" s="1" t="s">
        <v>30</v>
      </c>
      <c r="O317" s="3">
        <v>0</v>
      </c>
      <c r="P317" s="4" t="s">
        <v>4326</v>
      </c>
      <c r="Q317" s="1" t="b">
        <v>0</v>
      </c>
      <c r="R317" s="2">
        <v>360</v>
      </c>
      <c r="S317" s="3">
        <v>10800</v>
      </c>
      <c r="T317" s="2" t="s">
        <v>29</v>
      </c>
      <c r="U317" s="3">
        <v>0</v>
      </c>
      <c r="V317" s="2" t="s">
        <v>29</v>
      </c>
      <c r="W317" s="3">
        <v>0</v>
      </c>
      <c r="X317" s="2" t="s">
        <v>29</v>
      </c>
      <c r="Y317" s="3">
        <v>0</v>
      </c>
      <c r="Z317" s="1" t="s">
        <v>29</v>
      </c>
      <c r="AA317" s="1" t="b">
        <v>0</v>
      </c>
    </row>
    <row r="318" spans="1:27" x14ac:dyDescent="0.25">
      <c r="A318" s="1" t="b">
        <v>0</v>
      </c>
      <c r="B318" s="1" t="s">
        <v>4327</v>
      </c>
      <c r="C318" s="2">
        <v>1</v>
      </c>
      <c r="D318" s="1" t="s">
        <v>776</v>
      </c>
      <c r="E318" s="2">
        <v>215</v>
      </c>
      <c r="F318" s="1" t="s">
        <v>1646</v>
      </c>
      <c r="G318" s="1" t="s">
        <v>1648</v>
      </c>
      <c r="H318" s="1" t="s">
        <v>1648</v>
      </c>
      <c r="I318" s="2" t="s">
        <v>29</v>
      </c>
      <c r="J318" s="3">
        <v>40</v>
      </c>
      <c r="K318" s="3">
        <v>300</v>
      </c>
      <c r="L318" s="3">
        <v>12000</v>
      </c>
      <c r="M318" s="1" t="s">
        <v>29</v>
      </c>
      <c r="N318" s="1" t="s">
        <v>40</v>
      </c>
      <c r="O318" s="3">
        <v>0</v>
      </c>
      <c r="P318" s="4" t="s">
        <v>4326</v>
      </c>
      <c r="Q318" s="1" t="b">
        <v>0</v>
      </c>
      <c r="R318" s="2">
        <v>300</v>
      </c>
      <c r="S318" s="3">
        <v>12000</v>
      </c>
      <c r="T318" s="2" t="s">
        <v>29</v>
      </c>
      <c r="U318" s="3">
        <v>0</v>
      </c>
      <c r="V318" s="2" t="s">
        <v>29</v>
      </c>
      <c r="W318" s="3">
        <v>0</v>
      </c>
      <c r="X318" s="2" t="s">
        <v>29</v>
      </c>
      <c r="Y318" s="3">
        <v>0</v>
      </c>
      <c r="Z318" s="1" t="s">
        <v>29</v>
      </c>
      <c r="AA318" s="1" t="b">
        <v>0</v>
      </c>
    </row>
    <row r="319" spans="1:27" x14ac:dyDescent="0.25">
      <c r="A319" s="1"/>
      <c r="B319" s="1"/>
      <c r="C319" s="2"/>
      <c r="D319" s="1"/>
      <c r="E319" s="2"/>
      <c r="F319" s="1"/>
      <c r="G319" s="1"/>
      <c r="H319" s="1"/>
      <c r="I319" s="2"/>
      <c r="J319" s="3"/>
      <c r="K319" s="3"/>
      <c r="L319" s="6">
        <f>SUBTOTAL(9,L317:L318)</f>
        <v>22800</v>
      </c>
      <c r="M319" s="1"/>
      <c r="N319" s="1"/>
      <c r="O319" s="3"/>
      <c r="P319" s="4"/>
      <c r="Q319" s="1"/>
      <c r="R319" s="2"/>
      <c r="S319" s="3"/>
      <c r="T319" s="2"/>
      <c r="U319" s="3"/>
      <c r="V319" s="2"/>
      <c r="W319" s="3"/>
      <c r="X319" s="2"/>
      <c r="Y319" s="3"/>
      <c r="Z319" s="1"/>
      <c r="AA319" s="1"/>
    </row>
    <row r="320" spans="1:27" x14ac:dyDescent="0.25">
      <c r="A320" s="5" t="s">
        <v>4328</v>
      </c>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1:27" x14ac:dyDescent="0.25">
      <c r="A321" s="1" t="b">
        <v>0</v>
      </c>
      <c r="B321" s="1" t="s">
        <v>4329</v>
      </c>
      <c r="C321" s="2">
        <v>1</v>
      </c>
      <c r="D321" s="1" t="s">
        <v>776</v>
      </c>
      <c r="E321" s="2">
        <v>163</v>
      </c>
      <c r="F321" s="1" t="s">
        <v>1649</v>
      </c>
      <c r="G321" s="1" t="s">
        <v>1650</v>
      </c>
      <c r="H321" s="1" t="s">
        <v>1650</v>
      </c>
      <c r="I321" s="2" t="s">
        <v>29</v>
      </c>
      <c r="J321" s="3">
        <v>9800</v>
      </c>
      <c r="K321" s="3">
        <v>3</v>
      </c>
      <c r="L321" s="3">
        <v>29400</v>
      </c>
      <c r="M321" s="1" t="s">
        <v>29</v>
      </c>
      <c r="N321" s="1" t="s">
        <v>40</v>
      </c>
      <c r="O321" s="3">
        <v>0</v>
      </c>
      <c r="P321" s="4" t="s">
        <v>4330</v>
      </c>
      <c r="Q321" s="1" t="b">
        <v>0</v>
      </c>
      <c r="R321" s="2">
        <v>3</v>
      </c>
      <c r="S321" s="3">
        <v>29400</v>
      </c>
      <c r="T321" s="2" t="s">
        <v>29</v>
      </c>
      <c r="U321" s="3">
        <v>0</v>
      </c>
      <c r="V321" s="2" t="s">
        <v>29</v>
      </c>
      <c r="W321" s="3">
        <v>0</v>
      </c>
      <c r="X321" s="2" t="s">
        <v>29</v>
      </c>
      <c r="Y321" s="3">
        <v>0</v>
      </c>
      <c r="Z321" s="1" t="s">
        <v>29</v>
      </c>
      <c r="AA321" s="1" t="b">
        <v>0</v>
      </c>
    </row>
    <row r="322" spans="1:27" x14ac:dyDescent="0.25">
      <c r="A322" s="1"/>
      <c r="B322" s="1"/>
      <c r="C322" s="2"/>
      <c r="D322" s="1"/>
      <c r="E322" s="2"/>
      <c r="F322" s="1"/>
      <c r="G322" s="1"/>
      <c r="H322" s="1"/>
      <c r="I322" s="2"/>
      <c r="J322" s="3"/>
      <c r="K322" s="3"/>
      <c r="L322" s="6">
        <f>SUBTOTAL(9,L321)</f>
        <v>29400</v>
      </c>
      <c r="M322" s="1"/>
      <c r="N322" s="1"/>
      <c r="O322" s="3"/>
      <c r="P322" s="4"/>
      <c r="Q322" s="1"/>
      <c r="R322" s="2"/>
      <c r="S322" s="3"/>
      <c r="T322" s="2"/>
      <c r="U322" s="3"/>
      <c r="V322" s="2"/>
      <c r="W322" s="3"/>
      <c r="X322" s="2"/>
      <c r="Y322" s="3"/>
      <c r="Z322" s="1"/>
      <c r="AA322" s="1"/>
    </row>
    <row r="323" spans="1:27" x14ac:dyDescent="0.25">
      <c r="A323" s="5" t="s">
        <v>4331</v>
      </c>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1:27" x14ac:dyDescent="0.25">
      <c r="A324" s="1" t="b">
        <v>0</v>
      </c>
      <c r="B324" s="1" t="s">
        <v>4332</v>
      </c>
      <c r="C324" s="2">
        <v>1</v>
      </c>
      <c r="D324" s="1" t="s">
        <v>776</v>
      </c>
      <c r="E324" s="2">
        <v>164</v>
      </c>
      <c r="F324" s="1" t="s">
        <v>1651</v>
      </c>
      <c r="G324" s="1" t="s">
        <v>1652</v>
      </c>
      <c r="H324" s="1" t="s">
        <v>1652</v>
      </c>
      <c r="I324" s="2" t="s">
        <v>29</v>
      </c>
      <c r="J324" s="3">
        <v>27</v>
      </c>
      <c r="K324" s="3">
        <v>8000</v>
      </c>
      <c r="L324" s="3">
        <v>216000</v>
      </c>
      <c r="M324" s="1" t="s">
        <v>29</v>
      </c>
      <c r="N324" s="1" t="s">
        <v>40</v>
      </c>
      <c r="O324" s="3">
        <v>0</v>
      </c>
      <c r="P324" s="4" t="s">
        <v>4333</v>
      </c>
      <c r="Q324" s="1" t="b">
        <v>0</v>
      </c>
      <c r="R324" s="2">
        <v>8000</v>
      </c>
      <c r="S324" s="3">
        <v>216000</v>
      </c>
      <c r="T324" s="2" t="s">
        <v>29</v>
      </c>
      <c r="U324" s="3">
        <v>0</v>
      </c>
      <c r="V324" s="2" t="s">
        <v>29</v>
      </c>
      <c r="W324" s="3">
        <v>0</v>
      </c>
      <c r="X324" s="2" t="s">
        <v>29</v>
      </c>
      <c r="Y324" s="3">
        <v>0</v>
      </c>
      <c r="Z324" s="1" t="s">
        <v>29</v>
      </c>
      <c r="AA324" s="1" t="b">
        <v>0</v>
      </c>
    </row>
    <row r="325" spans="1:27" x14ac:dyDescent="0.25">
      <c r="A325" s="1"/>
      <c r="B325" s="1"/>
      <c r="C325" s="2"/>
      <c r="D325" s="1"/>
      <c r="E325" s="2"/>
      <c r="F325" s="1"/>
      <c r="G325" s="1"/>
      <c r="H325" s="1"/>
      <c r="I325" s="2"/>
      <c r="J325" s="3"/>
      <c r="K325" s="3"/>
      <c r="L325" s="6">
        <f>SUBTOTAL(9,L324)</f>
        <v>216000</v>
      </c>
      <c r="M325" s="1"/>
      <c r="N325" s="1"/>
      <c r="O325" s="3"/>
      <c r="P325" s="4"/>
      <c r="Q325" s="1"/>
      <c r="R325" s="2"/>
      <c r="S325" s="3"/>
      <c r="T325" s="2"/>
      <c r="U325" s="3"/>
      <c r="V325" s="2"/>
      <c r="W325" s="3"/>
      <c r="X325" s="2"/>
      <c r="Y325" s="3"/>
      <c r="Z325" s="1"/>
      <c r="AA325" s="1"/>
    </row>
    <row r="326" spans="1:27" x14ac:dyDescent="0.25">
      <c r="A326" s="5" t="s">
        <v>4334</v>
      </c>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1:27" x14ac:dyDescent="0.25">
      <c r="A327" s="1" t="b">
        <v>0</v>
      </c>
      <c r="B327" s="1" t="s">
        <v>4335</v>
      </c>
      <c r="C327" s="2">
        <v>1</v>
      </c>
      <c r="D327" s="1" t="s">
        <v>65</v>
      </c>
      <c r="E327" s="2">
        <v>309</v>
      </c>
      <c r="F327" s="1" t="s">
        <v>1653</v>
      </c>
      <c r="G327" s="1" t="s">
        <v>1654</v>
      </c>
      <c r="H327" s="1" t="s">
        <v>1654</v>
      </c>
      <c r="I327" s="2" t="s">
        <v>29</v>
      </c>
      <c r="J327" s="3">
        <v>160</v>
      </c>
      <c r="K327" s="3">
        <v>15</v>
      </c>
      <c r="L327" s="3">
        <v>2400</v>
      </c>
      <c r="M327" s="1" t="s">
        <v>29</v>
      </c>
      <c r="N327" s="1" t="s">
        <v>40</v>
      </c>
      <c r="O327" s="3">
        <v>0</v>
      </c>
      <c r="P327" s="4" t="s">
        <v>4336</v>
      </c>
      <c r="Q327" s="1" t="b">
        <v>0</v>
      </c>
      <c r="R327" s="2">
        <v>15</v>
      </c>
      <c r="S327" s="3">
        <v>2400</v>
      </c>
      <c r="T327" s="2" t="s">
        <v>29</v>
      </c>
      <c r="U327" s="3">
        <v>0</v>
      </c>
      <c r="V327" s="2" t="s">
        <v>29</v>
      </c>
      <c r="W327" s="3">
        <v>0</v>
      </c>
      <c r="X327" s="2" t="s">
        <v>29</v>
      </c>
      <c r="Y327" s="3">
        <v>0</v>
      </c>
      <c r="Z327" s="1" t="s">
        <v>29</v>
      </c>
      <c r="AA327" s="1" t="b">
        <v>0</v>
      </c>
    </row>
    <row r="328" spans="1:27" x14ac:dyDescent="0.25">
      <c r="A328" s="1" t="b">
        <v>0</v>
      </c>
      <c r="B328" s="1" t="s">
        <v>4337</v>
      </c>
      <c r="C328" s="2">
        <v>1</v>
      </c>
      <c r="D328" s="1" t="s">
        <v>65</v>
      </c>
      <c r="E328" s="2">
        <v>310</v>
      </c>
      <c r="F328" s="1" t="s">
        <v>1653</v>
      </c>
      <c r="G328" s="1" t="s">
        <v>1655</v>
      </c>
      <c r="H328" s="1" t="s">
        <v>1655</v>
      </c>
      <c r="I328" s="2" t="s">
        <v>29</v>
      </c>
      <c r="J328" s="3">
        <v>133</v>
      </c>
      <c r="K328" s="3">
        <v>10</v>
      </c>
      <c r="L328" s="3">
        <v>1330</v>
      </c>
      <c r="M328" s="1" t="s">
        <v>29</v>
      </c>
      <c r="N328" s="1" t="s">
        <v>40</v>
      </c>
      <c r="O328" s="3">
        <v>0</v>
      </c>
      <c r="P328" s="4" t="s">
        <v>4336</v>
      </c>
      <c r="Q328" s="1" t="b">
        <v>0</v>
      </c>
      <c r="R328" s="2">
        <v>10</v>
      </c>
      <c r="S328" s="3">
        <v>1330</v>
      </c>
      <c r="T328" s="2" t="s">
        <v>29</v>
      </c>
      <c r="U328" s="3">
        <v>0</v>
      </c>
      <c r="V328" s="2" t="s">
        <v>29</v>
      </c>
      <c r="W328" s="3">
        <v>0</v>
      </c>
      <c r="X328" s="2" t="s">
        <v>29</v>
      </c>
      <c r="Y328" s="3">
        <v>0</v>
      </c>
      <c r="Z328" s="1" t="s">
        <v>29</v>
      </c>
      <c r="AA328" s="1" t="b">
        <v>0</v>
      </c>
    </row>
    <row r="329" spans="1:27" x14ac:dyDescent="0.25">
      <c r="A329" s="1" t="b">
        <v>0</v>
      </c>
      <c r="B329" s="1" t="s">
        <v>4338</v>
      </c>
      <c r="C329" s="2">
        <v>1</v>
      </c>
      <c r="D329" s="1" t="s">
        <v>65</v>
      </c>
      <c r="E329" s="2">
        <v>9223</v>
      </c>
      <c r="F329" s="1" t="s">
        <v>1656</v>
      </c>
      <c r="G329" s="1" t="s">
        <v>1657</v>
      </c>
      <c r="H329" s="1" t="s">
        <v>1657</v>
      </c>
      <c r="I329" s="2" t="s">
        <v>29</v>
      </c>
      <c r="J329" s="3">
        <v>2000</v>
      </c>
      <c r="K329" s="3">
        <v>14</v>
      </c>
      <c r="L329" s="3">
        <v>28000</v>
      </c>
      <c r="M329" s="1" t="s">
        <v>29</v>
      </c>
      <c r="N329" s="1" t="s">
        <v>40</v>
      </c>
      <c r="O329" s="3">
        <v>0</v>
      </c>
      <c r="P329" s="4" t="s">
        <v>4336</v>
      </c>
      <c r="Q329" s="1" t="b">
        <v>0</v>
      </c>
      <c r="R329" s="2">
        <v>14</v>
      </c>
      <c r="S329" s="3">
        <v>28000</v>
      </c>
      <c r="T329" s="2" t="s">
        <v>29</v>
      </c>
      <c r="U329" s="3">
        <v>0</v>
      </c>
      <c r="V329" s="2" t="s">
        <v>29</v>
      </c>
      <c r="W329" s="3">
        <v>0</v>
      </c>
      <c r="X329" s="2" t="s">
        <v>29</v>
      </c>
      <c r="Y329" s="3">
        <v>0</v>
      </c>
      <c r="Z329" s="1" t="s">
        <v>29</v>
      </c>
      <c r="AA329" s="1" t="b">
        <v>0</v>
      </c>
    </row>
    <row r="330" spans="1:27" x14ac:dyDescent="0.25">
      <c r="A330" s="1" t="b">
        <v>0</v>
      </c>
      <c r="B330" s="1" t="s">
        <v>4339</v>
      </c>
      <c r="C330" s="2">
        <v>1</v>
      </c>
      <c r="D330" s="1" t="s">
        <v>65</v>
      </c>
      <c r="E330" s="2">
        <v>9224</v>
      </c>
      <c r="F330" s="1" t="s">
        <v>1658</v>
      </c>
      <c r="G330" s="1" t="s">
        <v>1659</v>
      </c>
      <c r="H330" s="1" t="s">
        <v>1659</v>
      </c>
      <c r="I330" s="2" t="s">
        <v>29</v>
      </c>
      <c r="J330" s="3">
        <v>2000</v>
      </c>
      <c r="K330" s="3">
        <v>14</v>
      </c>
      <c r="L330" s="3">
        <v>28000</v>
      </c>
      <c r="M330" s="1" t="s">
        <v>29</v>
      </c>
      <c r="N330" s="1" t="s">
        <v>40</v>
      </c>
      <c r="O330" s="3">
        <v>0</v>
      </c>
      <c r="P330" s="4" t="s">
        <v>4336</v>
      </c>
      <c r="Q330" s="1" t="b">
        <v>0</v>
      </c>
      <c r="R330" s="2">
        <v>14</v>
      </c>
      <c r="S330" s="3">
        <v>28000</v>
      </c>
      <c r="T330" s="2" t="s">
        <v>29</v>
      </c>
      <c r="U330" s="3">
        <v>0</v>
      </c>
      <c r="V330" s="2" t="s">
        <v>29</v>
      </c>
      <c r="W330" s="3">
        <v>0</v>
      </c>
      <c r="X330" s="2" t="s">
        <v>29</v>
      </c>
      <c r="Y330" s="3">
        <v>0</v>
      </c>
      <c r="Z330" s="1" t="s">
        <v>29</v>
      </c>
      <c r="AA330" s="1" t="b">
        <v>0</v>
      </c>
    </row>
    <row r="331" spans="1:27" x14ac:dyDescent="0.25">
      <c r="A331" s="1" t="b">
        <v>0</v>
      </c>
      <c r="B331" s="1" t="s">
        <v>4340</v>
      </c>
      <c r="C331" s="2">
        <v>1</v>
      </c>
      <c r="D331" s="1" t="s">
        <v>65</v>
      </c>
      <c r="E331" s="2">
        <v>9225</v>
      </c>
      <c r="F331" s="1" t="s">
        <v>1658</v>
      </c>
      <c r="G331" s="1" t="s">
        <v>1660</v>
      </c>
      <c r="H331" s="1" t="s">
        <v>1660</v>
      </c>
      <c r="I331" s="2" t="s">
        <v>29</v>
      </c>
      <c r="J331" s="3">
        <v>1750</v>
      </c>
      <c r="K331" s="3">
        <v>2</v>
      </c>
      <c r="L331" s="3">
        <v>3500</v>
      </c>
      <c r="M331" s="1" t="s">
        <v>29</v>
      </c>
      <c r="N331" s="1" t="s">
        <v>40</v>
      </c>
      <c r="O331" s="3">
        <v>0</v>
      </c>
      <c r="P331" s="4" t="s">
        <v>4336</v>
      </c>
      <c r="Q331" s="1" t="b">
        <v>0</v>
      </c>
      <c r="R331" s="2">
        <v>2</v>
      </c>
      <c r="S331" s="3">
        <v>3500</v>
      </c>
      <c r="T331" s="2" t="s">
        <v>29</v>
      </c>
      <c r="U331" s="3">
        <v>0</v>
      </c>
      <c r="V331" s="2" t="s">
        <v>29</v>
      </c>
      <c r="W331" s="3">
        <v>0</v>
      </c>
      <c r="X331" s="2" t="s">
        <v>29</v>
      </c>
      <c r="Y331" s="3">
        <v>0</v>
      </c>
      <c r="Z331" s="1" t="s">
        <v>29</v>
      </c>
      <c r="AA331" s="1" t="b">
        <v>0</v>
      </c>
    </row>
    <row r="332" spans="1:27" x14ac:dyDescent="0.25">
      <c r="A332" s="1" t="b">
        <v>0</v>
      </c>
      <c r="B332" s="1" t="s">
        <v>4341</v>
      </c>
      <c r="C332" s="2">
        <v>1</v>
      </c>
      <c r="D332" s="1" t="s">
        <v>65</v>
      </c>
      <c r="E332" s="2">
        <v>9226</v>
      </c>
      <c r="F332" s="1" t="s">
        <v>1658</v>
      </c>
      <c r="G332" s="1" t="s">
        <v>1661</v>
      </c>
      <c r="H332" s="1" t="s">
        <v>1661</v>
      </c>
      <c r="I332" s="2" t="s">
        <v>29</v>
      </c>
      <c r="J332" s="3">
        <v>1750</v>
      </c>
      <c r="K332" s="3">
        <v>2</v>
      </c>
      <c r="L332" s="3">
        <v>3500</v>
      </c>
      <c r="M332" s="1" t="s">
        <v>29</v>
      </c>
      <c r="N332" s="1" t="s">
        <v>40</v>
      </c>
      <c r="O332" s="3">
        <v>0</v>
      </c>
      <c r="P332" s="4" t="s">
        <v>4336</v>
      </c>
      <c r="Q332" s="1" t="b">
        <v>0</v>
      </c>
      <c r="R332" s="2">
        <v>2</v>
      </c>
      <c r="S332" s="3">
        <v>3500</v>
      </c>
      <c r="T332" s="2" t="s">
        <v>29</v>
      </c>
      <c r="U332" s="3">
        <v>0</v>
      </c>
      <c r="V332" s="2" t="s">
        <v>29</v>
      </c>
      <c r="W332" s="3">
        <v>0</v>
      </c>
      <c r="X332" s="2" t="s">
        <v>29</v>
      </c>
      <c r="Y332" s="3">
        <v>0</v>
      </c>
      <c r="Z332" s="1" t="s">
        <v>29</v>
      </c>
      <c r="AA332" s="1" t="b">
        <v>0</v>
      </c>
    </row>
    <row r="333" spans="1:27" x14ac:dyDescent="0.25">
      <c r="A333" s="1"/>
      <c r="B333" s="1"/>
      <c r="C333" s="2"/>
      <c r="D333" s="1"/>
      <c r="E333" s="2"/>
      <c r="F333" s="1"/>
      <c r="G333" s="1"/>
      <c r="H333" s="1"/>
      <c r="I333" s="2"/>
      <c r="J333" s="3"/>
      <c r="K333" s="3"/>
      <c r="L333" s="6">
        <f>SUBTOTAL(9,L327:L332)</f>
        <v>66730</v>
      </c>
      <c r="M333" s="1"/>
      <c r="N333" s="1"/>
      <c r="O333" s="3"/>
      <c r="P333" s="4"/>
      <c r="Q333" s="1"/>
      <c r="R333" s="2"/>
      <c r="S333" s="3"/>
      <c r="T333" s="2"/>
      <c r="U333" s="3"/>
      <c r="V333" s="2"/>
      <c r="W333" s="3"/>
      <c r="X333" s="2"/>
      <c r="Y333" s="3"/>
      <c r="Z333" s="1"/>
      <c r="AA333" s="1"/>
    </row>
    <row r="334" spans="1:27" x14ac:dyDescent="0.25">
      <c r="A334" s="5" t="s">
        <v>4342</v>
      </c>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1:27" x14ac:dyDescent="0.25">
      <c r="A335" s="1" t="b">
        <v>0</v>
      </c>
      <c r="B335" s="1" t="s">
        <v>4343</v>
      </c>
      <c r="C335" s="2">
        <v>1</v>
      </c>
      <c r="D335" s="1" t="s">
        <v>65</v>
      </c>
      <c r="E335" s="2">
        <v>222</v>
      </c>
      <c r="F335" s="1" t="s">
        <v>1452</v>
      </c>
      <c r="G335" s="1" t="s">
        <v>1662</v>
      </c>
      <c r="H335" s="1" t="s">
        <v>1662</v>
      </c>
      <c r="I335" s="2" t="s">
        <v>29</v>
      </c>
      <c r="J335" s="3">
        <v>125</v>
      </c>
      <c r="K335" s="3">
        <v>7</v>
      </c>
      <c r="L335" s="3">
        <v>875</v>
      </c>
      <c r="M335" s="1" t="s">
        <v>29</v>
      </c>
      <c r="N335" s="1" t="s">
        <v>40</v>
      </c>
      <c r="O335" s="3">
        <v>0</v>
      </c>
      <c r="P335" s="4" t="s">
        <v>4344</v>
      </c>
      <c r="Q335" s="1" t="b">
        <v>0</v>
      </c>
      <c r="R335" s="2">
        <v>7</v>
      </c>
      <c r="S335" s="3">
        <v>875</v>
      </c>
      <c r="T335" s="2" t="s">
        <v>29</v>
      </c>
      <c r="U335" s="3">
        <v>0</v>
      </c>
      <c r="V335" s="2" t="s">
        <v>29</v>
      </c>
      <c r="W335" s="3">
        <v>0</v>
      </c>
      <c r="X335" s="2" t="s">
        <v>29</v>
      </c>
      <c r="Y335" s="3">
        <v>0</v>
      </c>
      <c r="Z335" s="1" t="s">
        <v>29</v>
      </c>
      <c r="AA335" s="1" t="b">
        <v>0</v>
      </c>
    </row>
    <row r="336" spans="1:27" x14ac:dyDescent="0.25">
      <c r="A336" s="1" t="b">
        <v>0</v>
      </c>
      <c r="B336" s="1" t="s">
        <v>4345</v>
      </c>
      <c r="C336" s="2">
        <v>1</v>
      </c>
      <c r="D336" s="1" t="s">
        <v>65</v>
      </c>
      <c r="E336" s="2">
        <v>251</v>
      </c>
      <c r="F336" s="1" t="s">
        <v>1663</v>
      </c>
      <c r="G336" s="1" t="s">
        <v>1664</v>
      </c>
      <c r="H336" s="1" t="s">
        <v>1664</v>
      </c>
      <c r="I336" s="2" t="s">
        <v>29</v>
      </c>
      <c r="J336" s="3">
        <v>200</v>
      </c>
      <c r="K336" s="3">
        <v>7</v>
      </c>
      <c r="L336" s="3">
        <v>1400</v>
      </c>
      <c r="M336" s="1" t="s">
        <v>29</v>
      </c>
      <c r="N336" s="1" t="s">
        <v>40</v>
      </c>
      <c r="O336" s="3">
        <v>0</v>
      </c>
      <c r="P336" s="4" t="s">
        <v>4344</v>
      </c>
      <c r="Q336" s="1" t="b">
        <v>0</v>
      </c>
      <c r="R336" s="2">
        <v>7</v>
      </c>
      <c r="S336" s="3">
        <v>1400</v>
      </c>
      <c r="T336" s="2" t="s">
        <v>29</v>
      </c>
      <c r="U336" s="3">
        <v>0</v>
      </c>
      <c r="V336" s="2" t="s">
        <v>29</v>
      </c>
      <c r="W336" s="3">
        <v>0</v>
      </c>
      <c r="X336" s="2" t="s">
        <v>29</v>
      </c>
      <c r="Y336" s="3">
        <v>0</v>
      </c>
      <c r="Z336" s="1" t="s">
        <v>29</v>
      </c>
      <c r="AA336" s="1" t="b">
        <v>0</v>
      </c>
    </row>
    <row r="337" spans="1:27" x14ac:dyDescent="0.25">
      <c r="A337" s="1" t="b">
        <v>0</v>
      </c>
      <c r="B337" s="1" t="s">
        <v>4346</v>
      </c>
      <c r="C337" s="2">
        <v>1</v>
      </c>
      <c r="D337" s="1" t="s">
        <v>65</v>
      </c>
      <c r="E337" s="2">
        <v>302</v>
      </c>
      <c r="F337" s="1" t="s">
        <v>1665</v>
      </c>
      <c r="G337" s="1" t="s">
        <v>1666</v>
      </c>
      <c r="H337" s="1" t="s">
        <v>1666</v>
      </c>
      <c r="I337" s="2" t="s">
        <v>29</v>
      </c>
      <c r="J337" s="3">
        <v>150</v>
      </c>
      <c r="K337" s="3">
        <v>5</v>
      </c>
      <c r="L337" s="3">
        <v>750</v>
      </c>
      <c r="M337" s="1" t="s">
        <v>29</v>
      </c>
      <c r="N337" s="1" t="s">
        <v>40</v>
      </c>
      <c r="O337" s="3">
        <v>0</v>
      </c>
      <c r="P337" s="4" t="s">
        <v>4344</v>
      </c>
      <c r="Q337" s="1" t="b">
        <v>0</v>
      </c>
      <c r="R337" s="2">
        <v>5</v>
      </c>
      <c r="S337" s="3">
        <v>750</v>
      </c>
      <c r="T337" s="2" t="s">
        <v>29</v>
      </c>
      <c r="U337" s="3">
        <v>0</v>
      </c>
      <c r="V337" s="2" t="s">
        <v>29</v>
      </c>
      <c r="W337" s="3">
        <v>0</v>
      </c>
      <c r="X337" s="2" t="s">
        <v>29</v>
      </c>
      <c r="Y337" s="3">
        <v>0</v>
      </c>
      <c r="Z337" s="1" t="s">
        <v>29</v>
      </c>
      <c r="AA337" s="1" t="b">
        <v>0</v>
      </c>
    </row>
    <row r="338" spans="1:27" x14ac:dyDescent="0.25">
      <c r="A338" s="1" t="b">
        <v>0</v>
      </c>
      <c r="B338" s="1" t="s">
        <v>4347</v>
      </c>
      <c r="C338" s="2">
        <v>1</v>
      </c>
      <c r="D338" s="1" t="s">
        <v>65</v>
      </c>
      <c r="E338" s="2">
        <v>303</v>
      </c>
      <c r="F338" s="1" t="s">
        <v>1667</v>
      </c>
      <c r="G338" s="1" t="s">
        <v>1668</v>
      </c>
      <c r="H338" s="1" t="s">
        <v>1668</v>
      </c>
      <c r="I338" s="2" t="s">
        <v>29</v>
      </c>
      <c r="J338" s="3">
        <v>120</v>
      </c>
      <c r="K338" s="3">
        <v>10</v>
      </c>
      <c r="L338" s="3">
        <v>1200</v>
      </c>
      <c r="M338" s="1" t="s">
        <v>29</v>
      </c>
      <c r="N338" s="1" t="s">
        <v>40</v>
      </c>
      <c r="O338" s="3">
        <v>0</v>
      </c>
      <c r="P338" s="4" t="s">
        <v>4344</v>
      </c>
      <c r="Q338" s="1" t="b">
        <v>0</v>
      </c>
      <c r="R338" s="2">
        <v>10</v>
      </c>
      <c r="S338" s="3">
        <v>1200</v>
      </c>
      <c r="T338" s="2" t="s">
        <v>29</v>
      </c>
      <c r="U338" s="3">
        <v>0</v>
      </c>
      <c r="V338" s="2" t="s">
        <v>29</v>
      </c>
      <c r="W338" s="3">
        <v>0</v>
      </c>
      <c r="X338" s="2" t="s">
        <v>29</v>
      </c>
      <c r="Y338" s="3">
        <v>0</v>
      </c>
      <c r="Z338" s="1" t="s">
        <v>29</v>
      </c>
      <c r="AA338" s="1" t="b">
        <v>0</v>
      </c>
    </row>
    <row r="339" spans="1:27" x14ac:dyDescent="0.25">
      <c r="A339" s="1"/>
      <c r="B339" s="1"/>
      <c r="C339" s="2"/>
      <c r="D339" s="1"/>
      <c r="E339" s="2"/>
      <c r="F339" s="1"/>
      <c r="G339" s="1"/>
      <c r="H339" s="1"/>
      <c r="I339" s="2"/>
      <c r="J339" s="3"/>
      <c r="K339" s="3"/>
      <c r="L339" s="6">
        <f>SUBTOTAL(9,L335:L338)</f>
        <v>4225</v>
      </c>
      <c r="M339" s="1"/>
      <c r="N339" s="1"/>
      <c r="O339" s="3"/>
      <c r="P339" s="4"/>
      <c r="Q339" s="1"/>
      <c r="R339" s="2"/>
      <c r="S339" s="3"/>
      <c r="T339" s="2"/>
      <c r="U339" s="3"/>
      <c r="V339" s="2"/>
      <c r="W339" s="3"/>
      <c r="X339" s="2"/>
      <c r="Y339" s="3"/>
      <c r="Z339" s="1"/>
      <c r="AA339" s="1"/>
    </row>
    <row r="340" spans="1:27" x14ac:dyDescent="0.25">
      <c r="A340" s="5" t="s">
        <v>4348</v>
      </c>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1:27" x14ac:dyDescent="0.25">
      <c r="A341" s="1" t="b">
        <v>0</v>
      </c>
      <c r="B341" s="1" t="s">
        <v>4349</v>
      </c>
      <c r="C341" s="2">
        <v>1</v>
      </c>
      <c r="D341" s="1" t="s">
        <v>65</v>
      </c>
      <c r="E341" s="2">
        <v>248</v>
      </c>
      <c r="F341" s="1" t="s">
        <v>1687</v>
      </c>
      <c r="G341" s="1" t="s">
        <v>1688</v>
      </c>
      <c r="H341" s="1" t="s">
        <v>1688</v>
      </c>
      <c r="I341" s="2" t="s">
        <v>29</v>
      </c>
      <c r="J341" s="3">
        <v>250</v>
      </c>
      <c r="K341" s="3">
        <v>3</v>
      </c>
      <c r="L341" s="3">
        <v>750</v>
      </c>
      <c r="M341" s="1" t="s">
        <v>29</v>
      </c>
      <c r="N341" s="1" t="s">
        <v>40</v>
      </c>
      <c r="O341" s="3">
        <v>0</v>
      </c>
      <c r="P341" s="4" t="s">
        <v>4350</v>
      </c>
      <c r="Q341" s="1" t="b">
        <v>0</v>
      </c>
      <c r="R341" s="2">
        <v>3</v>
      </c>
      <c r="S341" s="3">
        <v>750</v>
      </c>
      <c r="T341" s="2" t="s">
        <v>29</v>
      </c>
      <c r="U341" s="3">
        <v>0</v>
      </c>
      <c r="V341" s="2" t="s">
        <v>29</v>
      </c>
      <c r="W341" s="3">
        <v>0</v>
      </c>
      <c r="X341" s="2" t="s">
        <v>29</v>
      </c>
      <c r="Y341" s="3">
        <v>0</v>
      </c>
      <c r="Z341" s="1" t="s">
        <v>31</v>
      </c>
      <c r="AA341" s="1" t="b">
        <v>0</v>
      </c>
    </row>
    <row r="342" spans="1:27" x14ac:dyDescent="0.25">
      <c r="A342" s="1" t="b">
        <v>0</v>
      </c>
      <c r="B342" s="1" t="s">
        <v>4351</v>
      </c>
      <c r="C342" s="2">
        <v>1</v>
      </c>
      <c r="D342" s="1" t="s">
        <v>65</v>
      </c>
      <c r="E342" s="2">
        <v>9227</v>
      </c>
      <c r="F342" s="1" t="s">
        <v>1690</v>
      </c>
      <c r="G342" s="1" t="s">
        <v>1691</v>
      </c>
      <c r="H342" s="1" t="s">
        <v>1691</v>
      </c>
      <c r="I342" s="2" t="s">
        <v>29</v>
      </c>
      <c r="J342" s="3">
        <v>260</v>
      </c>
      <c r="K342" s="3">
        <v>3</v>
      </c>
      <c r="L342" s="3">
        <v>780</v>
      </c>
      <c r="M342" s="1" t="s">
        <v>29</v>
      </c>
      <c r="N342" s="1" t="s">
        <v>40</v>
      </c>
      <c r="O342" s="3">
        <v>0</v>
      </c>
      <c r="P342" s="4" t="s">
        <v>4350</v>
      </c>
      <c r="Q342" s="1" t="b">
        <v>0</v>
      </c>
      <c r="R342" s="2">
        <v>3</v>
      </c>
      <c r="S342" s="3">
        <v>780</v>
      </c>
      <c r="T342" s="2" t="s">
        <v>29</v>
      </c>
      <c r="U342" s="3">
        <v>0</v>
      </c>
      <c r="V342" s="2" t="s">
        <v>29</v>
      </c>
      <c r="W342" s="3">
        <v>0</v>
      </c>
      <c r="X342" s="2" t="s">
        <v>29</v>
      </c>
      <c r="Y342" s="3">
        <v>0</v>
      </c>
      <c r="Z342" s="1" t="s">
        <v>29</v>
      </c>
      <c r="AA342" s="1" t="b">
        <v>0</v>
      </c>
    </row>
    <row r="343" spans="1:27" x14ac:dyDescent="0.25">
      <c r="A343" s="1" t="b">
        <v>0</v>
      </c>
      <c r="B343" s="1" t="s">
        <v>4352</v>
      </c>
      <c r="C343" s="2">
        <v>1</v>
      </c>
      <c r="D343" s="1" t="s">
        <v>65</v>
      </c>
      <c r="E343" s="2">
        <v>9343</v>
      </c>
      <c r="F343" s="1" t="s">
        <v>1692</v>
      </c>
      <c r="G343" s="1" t="s">
        <v>1693</v>
      </c>
      <c r="H343" s="1" t="s">
        <v>1693</v>
      </c>
      <c r="I343" s="2" t="s">
        <v>29</v>
      </c>
      <c r="J343" s="3">
        <v>800</v>
      </c>
      <c r="K343" s="3">
        <v>2</v>
      </c>
      <c r="L343" s="3">
        <v>1600</v>
      </c>
      <c r="M343" s="1" t="s">
        <v>29</v>
      </c>
      <c r="N343" s="1" t="s">
        <v>40</v>
      </c>
      <c r="O343" s="3">
        <v>0</v>
      </c>
      <c r="P343" s="4" t="s">
        <v>4350</v>
      </c>
      <c r="Q343" s="1" t="b">
        <v>0</v>
      </c>
      <c r="R343" s="2">
        <v>2</v>
      </c>
      <c r="S343" s="3">
        <v>1600</v>
      </c>
      <c r="T343" s="2" t="s">
        <v>29</v>
      </c>
      <c r="U343" s="3">
        <v>0</v>
      </c>
      <c r="V343" s="2" t="s">
        <v>29</v>
      </c>
      <c r="W343" s="3">
        <v>0</v>
      </c>
      <c r="X343" s="2" t="s">
        <v>29</v>
      </c>
      <c r="Y343" s="3">
        <v>0</v>
      </c>
      <c r="Z343" s="1" t="s">
        <v>29</v>
      </c>
      <c r="AA343" s="1" t="b">
        <v>0</v>
      </c>
    </row>
    <row r="344" spans="1:27" x14ac:dyDescent="0.25">
      <c r="A344" s="1" t="b">
        <v>0</v>
      </c>
      <c r="B344" s="1" t="s">
        <v>4353</v>
      </c>
      <c r="C344" s="2">
        <v>1</v>
      </c>
      <c r="D344" s="1" t="s">
        <v>65</v>
      </c>
      <c r="E344" s="2">
        <v>9433</v>
      </c>
      <c r="F344" s="1" t="s">
        <v>1689</v>
      </c>
      <c r="G344" s="1" t="s">
        <v>4354</v>
      </c>
      <c r="H344" s="1" t="s">
        <v>4354</v>
      </c>
      <c r="I344" s="2" t="s">
        <v>29</v>
      </c>
      <c r="J344" s="3">
        <v>1000</v>
      </c>
      <c r="K344" s="3">
        <v>17</v>
      </c>
      <c r="L344" s="3">
        <v>17000</v>
      </c>
      <c r="M344" s="1" t="s">
        <v>29</v>
      </c>
      <c r="N344" s="1" t="s">
        <v>29</v>
      </c>
      <c r="O344" s="3">
        <v>0</v>
      </c>
      <c r="P344" s="4" t="s">
        <v>4350</v>
      </c>
      <c r="Q344" s="1" t="b">
        <v>0</v>
      </c>
      <c r="R344" s="2">
        <v>17</v>
      </c>
      <c r="S344" s="3">
        <v>17000</v>
      </c>
      <c r="T344" s="2" t="s">
        <v>29</v>
      </c>
      <c r="U344" s="3">
        <v>0</v>
      </c>
      <c r="V344" s="2" t="s">
        <v>29</v>
      </c>
      <c r="W344" s="3">
        <v>0</v>
      </c>
      <c r="X344" s="2" t="s">
        <v>29</v>
      </c>
      <c r="Y344" s="3">
        <v>0</v>
      </c>
      <c r="Z344" s="1" t="s">
        <v>29</v>
      </c>
      <c r="AA344" s="1" t="b">
        <v>0</v>
      </c>
    </row>
    <row r="345" spans="1:27" x14ac:dyDescent="0.25">
      <c r="A345" s="1" t="b">
        <v>0</v>
      </c>
      <c r="B345" s="1" t="s">
        <v>4355</v>
      </c>
      <c r="C345" s="2">
        <v>1</v>
      </c>
      <c r="D345" s="1" t="s">
        <v>65</v>
      </c>
      <c r="E345" s="2">
        <v>9434</v>
      </c>
      <c r="F345" s="1" t="s">
        <v>1692</v>
      </c>
      <c r="G345" s="1" t="s">
        <v>4356</v>
      </c>
      <c r="H345" s="1" t="s">
        <v>4357</v>
      </c>
      <c r="I345" s="2" t="s">
        <v>29</v>
      </c>
      <c r="J345" s="3">
        <v>1100</v>
      </c>
      <c r="K345" s="3">
        <v>15</v>
      </c>
      <c r="L345" s="3">
        <v>16500</v>
      </c>
      <c r="M345" s="1" t="s">
        <v>29</v>
      </c>
      <c r="N345" s="1" t="s">
        <v>29</v>
      </c>
      <c r="O345" s="3">
        <v>0</v>
      </c>
      <c r="P345" s="4" t="s">
        <v>4350</v>
      </c>
      <c r="Q345" s="1" t="b">
        <v>0</v>
      </c>
      <c r="R345" s="2">
        <v>15</v>
      </c>
      <c r="S345" s="3">
        <v>16500</v>
      </c>
      <c r="T345" s="2" t="s">
        <v>29</v>
      </c>
      <c r="U345" s="3">
        <v>0</v>
      </c>
      <c r="V345" s="2" t="s">
        <v>29</v>
      </c>
      <c r="W345" s="3">
        <v>0</v>
      </c>
      <c r="X345" s="2" t="s">
        <v>29</v>
      </c>
      <c r="Y345" s="3">
        <v>0</v>
      </c>
      <c r="Z345" s="1" t="s">
        <v>29</v>
      </c>
      <c r="AA345" s="1" t="b">
        <v>0</v>
      </c>
    </row>
    <row r="346" spans="1:27" x14ac:dyDescent="0.25">
      <c r="A346" s="1"/>
      <c r="B346" s="1"/>
      <c r="C346" s="2"/>
      <c r="D346" s="1"/>
      <c r="E346" s="2"/>
      <c r="F346" s="1"/>
      <c r="G346" s="1"/>
      <c r="H346" s="1"/>
      <c r="I346" s="2"/>
      <c r="J346" s="3"/>
      <c r="K346" s="3"/>
      <c r="L346" s="6">
        <f>SUBTOTAL(9,L341:L345)</f>
        <v>36630</v>
      </c>
      <c r="M346" s="1"/>
      <c r="N346" s="1"/>
      <c r="O346" s="3"/>
      <c r="P346" s="4"/>
      <c r="Q346" s="1"/>
      <c r="R346" s="2"/>
      <c r="S346" s="3"/>
      <c r="T346" s="2"/>
      <c r="U346" s="3"/>
      <c r="V346" s="2"/>
      <c r="W346" s="3"/>
      <c r="X346" s="2"/>
      <c r="Y346" s="3"/>
      <c r="Z346" s="1"/>
      <c r="AA346" s="1"/>
    </row>
    <row r="347" spans="1:27" x14ac:dyDescent="0.25">
      <c r="A347" s="5" t="s">
        <v>4358</v>
      </c>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1:27" x14ac:dyDescent="0.25">
      <c r="A348" s="1" t="b">
        <v>0</v>
      </c>
      <c r="B348" s="1" t="s">
        <v>4359</v>
      </c>
      <c r="C348" s="2">
        <v>1</v>
      </c>
      <c r="D348" s="1" t="s">
        <v>776</v>
      </c>
      <c r="E348" s="2">
        <v>196</v>
      </c>
      <c r="F348" s="1" t="s">
        <v>1706</v>
      </c>
      <c r="G348" s="1" t="s">
        <v>1707</v>
      </c>
      <c r="H348" s="1" t="s">
        <v>1707</v>
      </c>
      <c r="I348" s="2" t="s">
        <v>29</v>
      </c>
      <c r="J348" s="3">
        <v>1004</v>
      </c>
      <c r="K348" s="3">
        <v>20</v>
      </c>
      <c r="L348" s="3">
        <v>20080</v>
      </c>
      <c r="M348" s="1" t="s">
        <v>751</v>
      </c>
      <c r="N348" s="1" t="s">
        <v>1217</v>
      </c>
      <c r="O348" s="3">
        <v>0</v>
      </c>
      <c r="P348" s="4" t="s">
        <v>4360</v>
      </c>
      <c r="Q348" s="1" t="b">
        <v>0</v>
      </c>
      <c r="R348" s="2">
        <v>20</v>
      </c>
      <c r="S348" s="3">
        <v>20080</v>
      </c>
      <c r="T348" s="2" t="s">
        <v>29</v>
      </c>
      <c r="U348" s="3">
        <v>0</v>
      </c>
      <c r="V348" s="2" t="s">
        <v>29</v>
      </c>
      <c r="W348" s="3">
        <v>0</v>
      </c>
      <c r="X348" s="2" t="s">
        <v>29</v>
      </c>
      <c r="Y348" s="3">
        <v>0</v>
      </c>
      <c r="Z348" s="1" t="s">
        <v>29</v>
      </c>
      <c r="AA348" s="1" t="b">
        <v>0</v>
      </c>
    </row>
    <row r="349" spans="1:27" x14ac:dyDescent="0.25">
      <c r="A349" s="1" t="b">
        <v>0</v>
      </c>
      <c r="B349" s="1" t="s">
        <v>4361</v>
      </c>
      <c r="C349" s="2">
        <v>1</v>
      </c>
      <c r="D349" s="1" t="s">
        <v>776</v>
      </c>
      <c r="E349" s="2">
        <v>197</v>
      </c>
      <c r="F349" s="1" t="s">
        <v>1706</v>
      </c>
      <c r="G349" s="1" t="s">
        <v>1708</v>
      </c>
      <c r="H349" s="1" t="s">
        <v>1708</v>
      </c>
      <c r="I349" s="2" t="s">
        <v>29</v>
      </c>
      <c r="J349" s="3">
        <v>1972</v>
      </c>
      <c r="K349" s="3">
        <v>10</v>
      </c>
      <c r="L349" s="3">
        <v>19720</v>
      </c>
      <c r="M349" s="1" t="s">
        <v>751</v>
      </c>
      <c r="N349" s="1" t="s">
        <v>30</v>
      </c>
      <c r="O349" s="3">
        <v>0</v>
      </c>
      <c r="P349" s="4" t="s">
        <v>4360</v>
      </c>
      <c r="Q349" s="1" t="b">
        <v>0</v>
      </c>
      <c r="R349" s="2">
        <v>10</v>
      </c>
      <c r="S349" s="3">
        <v>19720</v>
      </c>
      <c r="T349" s="2" t="s">
        <v>29</v>
      </c>
      <c r="U349" s="3">
        <v>0</v>
      </c>
      <c r="V349" s="2" t="s">
        <v>29</v>
      </c>
      <c r="W349" s="3">
        <v>0</v>
      </c>
      <c r="X349" s="2" t="s">
        <v>29</v>
      </c>
      <c r="Y349" s="3">
        <v>0</v>
      </c>
      <c r="Z349" s="1" t="s">
        <v>29</v>
      </c>
      <c r="AA349" s="1" t="b">
        <v>0</v>
      </c>
    </row>
    <row r="350" spans="1:27" x14ac:dyDescent="0.25">
      <c r="A350" s="1" t="b">
        <v>0</v>
      </c>
      <c r="B350" s="1" t="s">
        <v>4362</v>
      </c>
      <c r="C350" s="2">
        <v>1</v>
      </c>
      <c r="D350" s="1" t="s">
        <v>776</v>
      </c>
      <c r="E350" s="2">
        <v>198</v>
      </c>
      <c r="F350" s="1" t="s">
        <v>1706</v>
      </c>
      <c r="G350" s="1" t="s">
        <v>1709</v>
      </c>
      <c r="H350" s="1" t="s">
        <v>1710</v>
      </c>
      <c r="I350" s="2" t="s">
        <v>29</v>
      </c>
      <c r="J350" s="3">
        <v>1060</v>
      </c>
      <c r="K350" s="3">
        <v>10</v>
      </c>
      <c r="L350" s="3">
        <v>10600</v>
      </c>
      <c r="M350" s="1" t="s">
        <v>751</v>
      </c>
      <c r="N350" s="1" t="s">
        <v>30</v>
      </c>
      <c r="O350" s="3">
        <v>0</v>
      </c>
      <c r="P350" s="4" t="s">
        <v>4360</v>
      </c>
      <c r="Q350" s="1" t="b">
        <v>0</v>
      </c>
      <c r="R350" s="2">
        <v>10</v>
      </c>
      <c r="S350" s="3">
        <v>10600</v>
      </c>
      <c r="T350" s="2" t="s">
        <v>29</v>
      </c>
      <c r="U350" s="3">
        <v>0</v>
      </c>
      <c r="V350" s="2" t="s">
        <v>29</v>
      </c>
      <c r="W350" s="3">
        <v>0</v>
      </c>
      <c r="X350" s="2" t="s">
        <v>29</v>
      </c>
      <c r="Y350" s="3">
        <v>0</v>
      </c>
      <c r="Z350" s="1" t="s">
        <v>29</v>
      </c>
      <c r="AA350" s="1" t="b">
        <v>0</v>
      </c>
    </row>
    <row r="351" spans="1:27" x14ac:dyDescent="0.25">
      <c r="A351" s="1" t="b">
        <v>0</v>
      </c>
      <c r="B351" s="1" t="s">
        <v>4363</v>
      </c>
      <c r="C351" s="2">
        <v>1</v>
      </c>
      <c r="D351" s="1" t="s">
        <v>776</v>
      </c>
      <c r="E351" s="2">
        <v>199</v>
      </c>
      <c r="F351" s="1" t="s">
        <v>1711</v>
      </c>
      <c r="G351" s="1" t="s">
        <v>1712</v>
      </c>
      <c r="H351" s="1" t="s">
        <v>1712</v>
      </c>
      <c r="I351" s="2" t="s">
        <v>29</v>
      </c>
      <c r="J351" s="3">
        <v>1306</v>
      </c>
      <c r="K351" s="3">
        <v>5</v>
      </c>
      <c r="L351" s="3">
        <v>6530</v>
      </c>
      <c r="M351" s="1" t="s">
        <v>751</v>
      </c>
      <c r="N351" s="1" t="s">
        <v>30</v>
      </c>
      <c r="O351" s="3">
        <v>0</v>
      </c>
      <c r="P351" s="4" t="s">
        <v>4360</v>
      </c>
      <c r="Q351" s="1" t="b">
        <v>0</v>
      </c>
      <c r="R351" s="2">
        <v>5</v>
      </c>
      <c r="S351" s="3">
        <v>6530</v>
      </c>
      <c r="T351" s="2" t="s">
        <v>29</v>
      </c>
      <c r="U351" s="3">
        <v>0</v>
      </c>
      <c r="V351" s="2" t="s">
        <v>29</v>
      </c>
      <c r="W351" s="3">
        <v>0</v>
      </c>
      <c r="X351" s="2" t="s">
        <v>29</v>
      </c>
      <c r="Y351" s="3">
        <v>0</v>
      </c>
      <c r="Z351" s="1" t="s">
        <v>29</v>
      </c>
      <c r="AA351" s="1" t="b">
        <v>0</v>
      </c>
    </row>
    <row r="352" spans="1:27" x14ac:dyDescent="0.25">
      <c r="A352" s="1" t="b">
        <v>0</v>
      </c>
      <c r="B352" s="1" t="s">
        <v>4364</v>
      </c>
      <c r="C352" s="2">
        <v>1</v>
      </c>
      <c r="D352" s="1" t="s">
        <v>776</v>
      </c>
      <c r="E352" s="2">
        <v>200</v>
      </c>
      <c r="F352" s="1" t="s">
        <v>1713</v>
      </c>
      <c r="G352" s="1" t="s">
        <v>1714</v>
      </c>
      <c r="H352" s="1" t="s">
        <v>1714</v>
      </c>
      <c r="I352" s="2" t="s">
        <v>29</v>
      </c>
      <c r="J352" s="3">
        <v>1149</v>
      </c>
      <c r="K352" s="3">
        <v>18</v>
      </c>
      <c r="L352" s="3">
        <v>20682</v>
      </c>
      <c r="M352" s="1" t="s">
        <v>751</v>
      </c>
      <c r="N352" s="1" t="s">
        <v>30</v>
      </c>
      <c r="O352" s="3">
        <v>0</v>
      </c>
      <c r="P352" s="4" t="s">
        <v>4360</v>
      </c>
      <c r="Q352" s="1" t="b">
        <v>0</v>
      </c>
      <c r="R352" s="2">
        <v>18</v>
      </c>
      <c r="S352" s="3">
        <v>20682</v>
      </c>
      <c r="T352" s="2" t="s">
        <v>29</v>
      </c>
      <c r="U352" s="3">
        <v>0</v>
      </c>
      <c r="V352" s="2" t="s">
        <v>29</v>
      </c>
      <c r="W352" s="3">
        <v>0</v>
      </c>
      <c r="X352" s="2" t="s">
        <v>29</v>
      </c>
      <c r="Y352" s="3">
        <v>0</v>
      </c>
      <c r="Z352" s="1" t="s">
        <v>29</v>
      </c>
      <c r="AA352" s="1" t="b">
        <v>0</v>
      </c>
    </row>
    <row r="353" spans="1:27" x14ac:dyDescent="0.25">
      <c r="A353" s="1" t="b">
        <v>0</v>
      </c>
      <c r="B353" s="1" t="s">
        <v>4365</v>
      </c>
      <c r="C353" s="2">
        <v>1</v>
      </c>
      <c r="D353" s="1" t="s">
        <v>776</v>
      </c>
      <c r="E353" s="2">
        <v>9423</v>
      </c>
      <c r="F353" s="1" t="s">
        <v>4366</v>
      </c>
      <c r="G353" s="1" t="s">
        <v>4367</v>
      </c>
      <c r="H353" s="1" t="s">
        <v>4367</v>
      </c>
      <c r="I353" s="2" t="s">
        <v>29</v>
      </c>
      <c r="J353" s="3">
        <v>1400</v>
      </c>
      <c r="K353" s="3">
        <v>5</v>
      </c>
      <c r="L353" s="3">
        <v>7000</v>
      </c>
      <c r="M353" s="1" t="s">
        <v>751</v>
      </c>
      <c r="N353" s="1" t="s">
        <v>40</v>
      </c>
      <c r="O353" s="3">
        <v>0</v>
      </c>
      <c r="P353" s="4" t="s">
        <v>4360</v>
      </c>
      <c r="Q353" s="1" t="b">
        <v>0</v>
      </c>
      <c r="R353" s="2">
        <v>5</v>
      </c>
      <c r="S353" s="3">
        <v>7000</v>
      </c>
      <c r="T353" s="2" t="s">
        <v>29</v>
      </c>
      <c r="U353" s="3">
        <v>0</v>
      </c>
      <c r="V353" s="2" t="s">
        <v>29</v>
      </c>
      <c r="W353" s="3">
        <v>0</v>
      </c>
      <c r="X353" s="2" t="s">
        <v>29</v>
      </c>
      <c r="Y353" s="3">
        <v>0</v>
      </c>
      <c r="Z353" s="1" t="s">
        <v>29</v>
      </c>
      <c r="AA353" s="1" t="b">
        <v>0</v>
      </c>
    </row>
    <row r="354" spans="1:27" x14ac:dyDescent="0.25">
      <c r="A354" s="1" t="b">
        <v>0</v>
      </c>
      <c r="B354" s="1" t="s">
        <v>4368</v>
      </c>
      <c r="C354" s="2">
        <v>2</v>
      </c>
      <c r="D354" s="1" t="s">
        <v>752</v>
      </c>
      <c r="E354" s="2">
        <v>9455</v>
      </c>
      <c r="F354" s="1" t="s">
        <v>1777</v>
      </c>
      <c r="G354" s="1" t="s">
        <v>4369</v>
      </c>
      <c r="H354" s="1" t="s">
        <v>4370</v>
      </c>
      <c r="I354" s="2" t="s">
        <v>29</v>
      </c>
      <c r="J354" s="3">
        <v>680</v>
      </c>
      <c r="K354" s="3">
        <v>2</v>
      </c>
      <c r="L354" s="3">
        <v>1360</v>
      </c>
      <c r="M354" s="1" t="s">
        <v>751</v>
      </c>
      <c r="N354" s="1" t="s">
        <v>29</v>
      </c>
      <c r="O354" s="3">
        <v>0</v>
      </c>
      <c r="P354" s="4" t="s">
        <v>4360</v>
      </c>
      <c r="Q354" s="1" t="b">
        <v>0</v>
      </c>
      <c r="R354" s="2">
        <v>2</v>
      </c>
      <c r="S354" s="3">
        <v>1360</v>
      </c>
      <c r="T354" s="2" t="s">
        <v>29</v>
      </c>
      <c r="U354" s="3">
        <v>0</v>
      </c>
      <c r="V354" s="2" t="s">
        <v>29</v>
      </c>
      <c r="W354" s="3">
        <v>0</v>
      </c>
      <c r="X354" s="2" t="s">
        <v>29</v>
      </c>
      <c r="Y354" s="3">
        <v>0</v>
      </c>
      <c r="Z354" s="1" t="s">
        <v>29</v>
      </c>
      <c r="AA354" s="1" t="b">
        <v>0</v>
      </c>
    </row>
    <row r="355" spans="1:27" x14ac:dyDescent="0.25">
      <c r="A355" s="1" t="b">
        <v>0</v>
      </c>
      <c r="B355" s="1" t="s">
        <v>4371</v>
      </c>
      <c r="C355" s="2">
        <v>2</v>
      </c>
      <c r="D355" s="1" t="s">
        <v>748</v>
      </c>
      <c r="E355" s="2">
        <v>209</v>
      </c>
      <c r="F355" s="1" t="s">
        <v>1697</v>
      </c>
      <c r="G355" s="1" t="s">
        <v>1715</v>
      </c>
      <c r="H355" s="1" t="s">
        <v>1716</v>
      </c>
      <c r="I355" s="2" t="s">
        <v>29</v>
      </c>
      <c r="J355" s="3">
        <v>130</v>
      </c>
      <c r="K355" s="3">
        <v>3</v>
      </c>
      <c r="L355" s="3">
        <v>390</v>
      </c>
      <c r="M355" s="1" t="s">
        <v>751</v>
      </c>
      <c r="N355" s="1" t="s">
        <v>40</v>
      </c>
      <c r="O355" s="3">
        <v>0</v>
      </c>
      <c r="P355" s="4" t="s">
        <v>4360</v>
      </c>
      <c r="Q355" s="1" t="b">
        <v>0</v>
      </c>
      <c r="R355" s="2">
        <v>3</v>
      </c>
      <c r="S355" s="3">
        <v>390</v>
      </c>
      <c r="T355" s="2" t="s">
        <v>29</v>
      </c>
      <c r="U355" s="3">
        <v>0</v>
      </c>
      <c r="V355" s="2" t="s">
        <v>29</v>
      </c>
      <c r="W355" s="3">
        <v>0</v>
      </c>
      <c r="X355" s="2" t="s">
        <v>29</v>
      </c>
      <c r="Y355" s="3">
        <v>0</v>
      </c>
      <c r="Z355" s="1" t="s">
        <v>29</v>
      </c>
      <c r="AA355" s="1" t="b">
        <v>0</v>
      </c>
    </row>
    <row r="356" spans="1:27" x14ac:dyDescent="0.25">
      <c r="A356" s="1" t="b">
        <v>0</v>
      </c>
      <c r="B356" s="1" t="s">
        <v>4372</v>
      </c>
      <c r="C356" s="2">
        <v>2</v>
      </c>
      <c r="D356" s="1" t="s">
        <v>748</v>
      </c>
      <c r="E356" s="2">
        <v>9454</v>
      </c>
      <c r="F356" s="1" t="s">
        <v>1777</v>
      </c>
      <c r="G356" s="1" t="s">
        <v>4373</v>
      </c>
      <c r="H356" s="1" t="s">
        <v>4374</v>
      </c>
      <c r="I356" s="2" t="s">
        <v>29</v>
      </c>
      <c r="J356" s="3">
        <v>640</v>
      </c>
      <c r="K356" s="3">
        <v>2</v>
      </c>
      <c r="L356" s="3">
        <v>1280</v>
      </c>
      <c r="M356" s="1" t="s">
        <v>751</v>
      </c>
      <c r="N356" s="1" t="s">
        <v>29</v>
      </c>
      <c r="O356" s="3">
        <v>0</v>
      </c>
      <c r="P356" s="4" t="s">
        <v>4360</v>
      </c>
      <c r="Q356" s="1" t="b">
        <v>0</v>
      </c>
      <c r="R356" s="2">
        <v>2</v>
      </c>
      <c r="S356" s="3">
        <v>1280</v>
      </c>
      <c r="T356" s="2" t="s">
        <v>29</v>
      </c>
      <c r="U356" s="3">
        <v>0</v>
      </c>
      <c r="V356" s="2" t="s">
        <v>29</v>
      </c>
      <c r="W356" s="3">
        <v>0</v>
      </c>
      <c r="X356" s="2" t="s">
        <v>29</v>
      </c>
      <c r="Y356" s="3">
        <v>0</v>
      </c>
      <c r="Z356" s="1" t="s">
        <v>29</v>
      </c>
      <c r="AA356" s="1" t="b">
        <v>0</v>
      </c>
    </row>
    <row r="357" spans="1:27" x14ac:dyDescent="0.25">
      <c r="A357" s="1" t="b">
        <v>0</v>
      </c>
      <c r="B357" s="1" t="s">
        <v>4375</v>
      </c>
      <c r="C357" s="2">
        <v>4</v>
      </c>
      <c r="D357" s="1" t="s">
        <v>769</v>
      </c>
      <c r="E357" s="2">
        <v>323</v>
      </c>
      <c r="F357" s="1" t="s">
        <v>1738</v>
      </c>
      <c r="G357" s="1" t="s">
        <v>1780</v>
      </c>
      <c r="H357" s="1" t="s">
        <v>1781</v>
      </c>
      <c r="I357" s="2" t="s">
        <v>29</v>
      </c>
      <c r="J357" s="3">
        <v>120</v>
      </c>
      <c r="K357" s="3">
        <v>5</v>
      </c>
      <c r="L357" s="3">
        <v>600</v>
      </c>
      <c r="M357" s="1" t="s">
        <v>751</v>
      </c>
      <c r="N357" s="1" t="s">
        <v>40</v>
      </c>
      <c r="O357" s="3">
        <v>0</v>
      </c>
      <c r="P357" s="4" t="s">
        <v>4360</v>
      </c>
      <c r="Q357" s="1" t="b">
        <v>0</v>
      </c>
      <c r="R357" s="2">
        <v>5</v>
      </c>
      <c r="S357" s="3">
        <v>600</v>
      </c>
      <c r="T357" s="2" t="s">
        <v>29</v>
      </c>
      <c r="U357" s="3">
        <v>0</v>
      </c>
      <c r="V357" s="2" t="s">
        <v>29</v>
      </c>
      <c r="W357" s="3">
        <v>0</v>
      </c>
      <c r="X357" s="2" t="s">
        <v>29</v>
      </c>
      <c r="Y357" s="3">
        <v>0</v>
      </c>
      <c r="Z357" s="1" t="s">
        <v>29</v>
      </c>
      <c r="AA357" s="1" t="b">
        <v>0</v>
      </c>
    </row>
    <row r="358" spans="1:27" x14ac:dyDescent="0.25">
      <c r="A358" s="1" t="b">
        <v>0</v>
      </c>
      <c r="B358" s="1" t="s">
        <v>4376</v>
      </c>
      <c r="C358" s="2">
        <v>4</v>
      </c>
      <c r="D358" s="1" t="s">
        <v>769</v>
      </c>
      <c r="E358" s="2">
        <v>324</v>
      </c>
      <c r="F358" s="1" t="s">
        <v>1738</v>
      </c>
      <c r="G358" s="1" t="s">
        <v>1782</v>
      </c>
      <c r="H358" s="1" t="s">
        <v>1783</v>
      </c>
      <c r="I358" s="2" t="s">
        <v>29</v>
      </c>
      <c r="J358" s="3">
        <v>1000</v>
      </c>
      <c r="K358" s="3">
        <v>4</v>
      </c>
      <c r="L358" s="3">
        <v>4000</v>
      </c>
      <c r="M358" s="1" t="s">
        <v>751</v>
      </c>
      <c r="N358" s="1" t="s">
        <v>40</v>
      </c>
      <c r="O358" s="3">
        <v>0</v>
      </c>
      <c r="P358" s="4" t="s">
        <v>4360</v>
      </c>
      <c r="Q358" s="1" t="b">
        <v>0</v>
      </c>
      <c r="R358" s="2">
        <v>4</v>
      </c>
      <c r="S358" s="3">
        <v>4000</v>
      </c>
      <c r="T358" s="2" t="s">
        <v>29</v>
      </c>
      <c r="U358" s="3">
        <v>0</v>
      </c>
      <c r="V358" s="2" t="s">
        <v>29</v>
      </c>
      <c r="W358" s="3">
        <v>0</v>
      </c>
      <c r="X358" s="2" t="s">
        <v>29</v>
      </c>
      <c r="Y358" s="3">
        <v>0</v>
      </c>
      <c r="Z358" s="1" t="s">
        <v>29</v>
      </c>
      <c r="AA358" s="1" t="b">
        <v>0</v>
      </c>
    </row>
    <row r="359" spans="1:27" x14ac:dyDescent="0.25">
      <c r="A359" s="1"/>
      <c r="B359" s="1"/>
      <c r="C359" s="2"/>
      <c r="D359" s="1"/>
      <c r="E359" s="2"/>
      <c r="F359" s="1"/>
      <c r="G359" s="1"/>
      <c r="H359" s="1"/>
      <c r="I359" s="2"/>
      <c r="J359" s="3"/>
      <c r="K359" s="3"/>
      <c r="L359" s="6">
        <f>SUBTOTAL(9,L348:L358)</f>
        <v>92242</v>
      </c>
      <c r="M359" s="1"/>
      <c r="N359" s="1"/>
      <c r="O359" s="3"/>
      <c r="P359" s="4"/>
      <c r="Q359" s="1"/>
      <c r="R359" s="2"/>
      <c r="S359" s="3"/>
      <c r="T359" s="2"/>
      <c r="U359" s="3"/>
      <c r="V359" s="2"/>
      <c r="W359" s="3"/>
      <c r="X359" s="2"/>
      <c r="Y359" s="3"/>
      <c r="Z359" s="1"/>
      <c r="AA359" s="1"/>
    </row>
    <row r="360" spans="1:27" x14ac:dyDescent="0.25">
      <c r="A360" s="5" t="s">
        <v>4377</v>
      </c>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1:27" x14ac:dyDescent="0.25">
      <c r="A361" s="1" t="b">
        <v>0</v>
      </c>
      <c r="B361" s="1" t="s">
        <v>4378</v>
      </c>
      <c r="C361" s="2">
        <v>1</v>
      </c>
      <c r="D361" s="1" t="s">
        <v>776</v>
      </c>
      <c r="E361" s="2">
        <v>9353</v>
      </c>
      <c r="F361" s="1" t="s">
        <v>1694</v>
      </c>
      <c r="G361" s="1" t="s">
        <v>1695</v>
      </c>
      <c r="H361" s="1" t="s">
        <v>29</v>
      </c>
      <c r="I361" s="2" t="s">
        <v>29</v>
      </c>
      <c r="J361" s="3">
        <v>650</v>
      </c>
      <c r="K361" s="3">
        <v>4</v>
      </c>
      <c r="L361" s="3">
        <v>2600</v>
      </c>
      <c r="M361" s="1" t="s">
        <v>751</v>
      </c>
      <c r="N361" s="1" t="s">
        <v>40</v>
      </c>
      <c r="O361" s="3">
        <v>0</v>
      </c>
      <c r="P361" s="4" t="s">
        <v>4379</v>
      </c>
      <c r="Q361" s="1" t="b">
        <v>0</v>
      </c>
      <c r="R361" s="2">
        <v>4</v>
      </c>
      <c r="S361" s="3">
        <v>2600</v>
      </c>
      <c r="T361" s="2" t="s">
        <v>29</v>
      </c>
      <c r="U361" s="3">
        <v>0</v>
      </c>
      <c r="V361" s="2" t="s">
        <v>29</v>
      </c>
      <c r="W361" s="3">
        <v>0</v>
      </c>
      <c r="X361" s="2" t="s">
        <v>29</v>
      </c>
      <c r="Y361" s="3">
        <v>0</v>
      </c>
      <c r="Z361" s="1" t="s">
        <v>29</v>
      </c>
      <c r="AA361" s="1" t="b">
        <v>0</v>
      </c>
    </row>
    <row r="362" spans="1:27" x14ac:dyDescent="0.25">
      <c r="A362" s="1" t="b">
        <v>0</v>
      </c>
      <c r="B362" s="1" t="s">
        <v>4380</v>
      </c>
      <c r="C362" s="2">
        <v>1</v>
      </c>
      <c r="D362" s="1" t="s">
        <v>776</v>
      </c>
      <c r="E362" s="2">
        <v>9354</v>
      </c>
      <c r="F362" s="1" t="s">
        <v>1694</v>
      </c>
      <c r="G362" s="1" t="s">
        <v>1696</v>
      </c>
      <c r="H362" s="1" t="s">
        <v>29</v>
      </c>
      <c r="I362" s="2" t="s">
        <v>29</v>
      </c>
      <c r="J362" s="3">
        <v>3100</v>
      </c>
      <c r="K362" s="3">
        <v>1</v>
      </c>
      <c r="L362" s="3">
        <v>3100</v>
      </c>
      <c r="M362" s="1" t="s">
        <v>751</v>
      </c>
      <c r="N362" s="1" t="s">
        <v>40</v>
      </c>
      <c r="O362" s="3">
        <v>0</v>
      </c>
      <c r="P362" s="4" t="s">
        <v>4379</v>
      </c>
      <c r="Q362" s="1" t="b">
        <v>0</v>
      </c>
      <c r="R362" s="2">
        <v>1</v>
      </c>
      <c r="S362" s="3">
        <v>3100</v>
      </c>
      <c r="T362" s="2" t="s">
        <v>29</v>
      </c>
      <c r="U362" s="3">
        <v>0</v>
      </c>
      <c r="V362" s="2" t="s">
        <v>29</v>
      </c>
      <c r="W362" s="3">
        <v>0</v>
      </c>
      <c r="X362" s="2" t="s">
        <v>29</v>
      </c>
      <c r="Y362" s="3">
        <v>0</v>
      </c>
      <c r="Z362" s="1" t="s">
        <v>29</v>
      </c>
      <c r="AA362" s="1" t="b">
        <v>0</v>
      </c>
    </row>
    <row r="363" spans="1:27" x14ac:dyDescent="0.25">
      <c r="A363" s="1"/>
      <c r="B363" s="1"/>
      <c r="C363" s="2"/>
      <c r="D363" s="1"/>
      <c r="E363" s="2"/>
      <c r="F363" s="1"/>
      <c r="G363" s="1"/>
      <c r="H363" s="1"/>
      <c r="I363" s="2"/>
      <c r="J363" s="3"/>
      <c r="K363" s="3"/>
      <c r="L363" s="6">
        <f>SUBTOTAL(9,L361:L362)</f>
        <v>5700</v>
      </c>
      <c r="M363" s="1"/>
      <c r="N363" s="1"/>
      <c r="O363" s="3"/>
      <c r="P363" s="4"/>
      <c r="Q363" s="1"/>
      <c r="R363" s="2"/>
      <c r="S363" s="3"/>
      <c r="T363" s="2"/>
      <c r="U363" s="3"/>
      <c r="V363" s="2"/>
      <c r="W363" s="3"/>
      <c r="X363" s="2"/>
      <c r="Y363" s="3"/>
      <c r="Z363" s="1"/>
      <c r="AA363" s="1"/>
    </row>
    <row r="364" spans="1:27" x14ac:dyDescent="0.25">
      <c r="A364" s="5" t="s">
        <v>4381</v>
      </c>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1:27" x14ac:dyDescent="0.25">
      <c r="A365" s="1" t="b">
        <v>0</v>
      </c>
      <c r="B365" s="1" t="s">
        <v>4382</v>
      </c>
      <c r="C365" s="2">
        <v>1</v>
      </c>
      <c r="D365" s="1" t="s">
        <v>776</v>
      </c>
      <c r="E365" s="2">
        <v>359</v>
      </c>
      <c r="F365" s="1" t="s">
        <v>1743</v>
      </c>
      <c r="G365" s="1" t="s">
        <v>1744</v>
      </c>
      <c r="H365" s="1" t="s">
        <v>1745</v>
      </c>
      <c r="I365" s="2" t="s">
        <v>29</v>
      </c>
      <c r="J365" s="3">
        <v>1200</v>
      </c>
      <c r="K365" s="3">
        <v>6</v>
      </c>
      <c r="L365" s="3">
        <v>7200</v>
      </c>
      <c r="M365" s="1" t="s">
        <v>751</v>
      </c>
      <c r="N365" s="1" t="s">
        <v>40</v>
      </c>
      <c r="O365" s="3">
        <v>0</v>
      </c>
      <c r="P365" s="4" t="s">
        <v>4383</v>
      </c>
      <c r="Q365" s="1" t="b">
        <v>0</v>
      </c>
      <c r="R365" s="2">
        <v>6</v>
      </c>
      <c r="S365" s="3">
        <v>7200</v>
      </c>
      <c r="T365" s="2" t="s">
        <v>29</v>
      </c>
      <c r="U365" s="3">
        <v>0</v>
      </c>
      <c r="V365" s="2" t="s">
        <v>29</v>
      </c>
      <c r="W365" s="3">
        <v>0</v>
      </c>
      <c r="X365" s="2" t="s">
        <v>29</v>
      </c>
      <c r="Y365" s="3">
        <v>0</v>
      </c>
      <c r="Z365" s="1" t="s">
        <v>29</v>
      </c>
      <c r="AA365" s="1" t="b">
        <v>0</v>
      </c>
    </row>
    <row r="366" spans="1:27" x14ac:dyDescent="0.25">
      <c r="A366" s="1" t="b">
        <v>0</v>
      </c>
      <c r="B366" s="1" t="s">
        <v>4384</v>
      </c>
      <c r="C366" s="2">
        <v>2</v>
      </c>
      <c r="D366" s="1" t="s">
        <v>752</v>
      </c>
      <c r="E366" s="2">
        <v>9475</v>
      </c>
      <c r="F366" s="1" t="s">
        <v>4385</v>
      </c>
      <c r="G366" s="1" t="s">
        <v>4386</v>
      </c>
      <c r="H366" s="1" t="s">
        <v>4386</v>
      </c>
      <c r="I366" s="2" t="s">
        <v>29</v>
      </c>
      <c r="J366" s="3">
        <v>2000</v>
      </c>
      <c r="K366" s="3">
        <v>2</v>
      </c>
      <c r="L366" s="3">
        <v>4000</v>
      </c>
      <c r="M366" s="1" t="s">
        <v>29</v>
      </c>
      <c r="N366" s="1" t="s">
        <v>29</v>
      </c>
      <c r="O366" s="3">
        <v>0</v>
      </c>
      <c r="P366" s="4" t="s">
        <v>4383</v>
      </c>
      <c r="Q366" s="1" t="b">
        <v>0</v>
      </c>
      <c r="R366" s="2">
        <v>2</v>
      </c>
      <c r="S366" s="3">
        <v>4000</v>
      </c>
      <c r="T366" s="2" t="s">
        <v>29</v>
      </c>
      <c r="U366" s="3">
        <v>0</v>
      </c>
      <c r="V366" s="2" t="s">
        <v>29</v>
      </c>
      <c r="W366" s="3">
        <v>0</v>
      </c>
      <c r="X366" s="2" t="s">
        <v>29</v>
      </c>
      <c r="Y366" s="3">
        <v>0</v>
      </c>
      <c r="Z366" s="1" t="s">
        <v>29</v>
      </c>
      <c r="AA366" s="1" t="b">
        <v>0</v>
      </c>
    </row>
    <row r="367" spans="1:27" x14ac:dyDescent="0.25">
      <c r="A367" s="1" t="b">
        <v>0</v>
      </c>
      <c r="B367" s="1" t="s">
        <v>4387</v>
      </c>
      <c r="C367" s="2">
        <v>2</v>
      </c>
      <c r="D367" s="1" t="s">
        <v>752</v>
      </c>
      <c r="E367" s="2">
        <v>9476</v>
      </c>
      <c r="F367" s="1" t="s">
        <v>4385</v>
      </c>
      <c r="G367" s="1" t="s">
        <v>4388</v>
      </c>
      <c r="H367" s="1" t="s">
        <v>4388</v>
      </c>
      <c r="I367" s="2" t="s">
        <v>29</v>
      </c>
      <c r="J367" s="3">
        <v>2500</v>
      </c>
      <c r="K367" s="3">
        <v>1</v>
      </c>
      <c r="L367" s="3">
        <v>2500</v>
      </c>
      <c r="M367" s="1" t="s">
        <v>29</v>
      </c>
      <c r="N367" s="1" t="s">
        <v>29</v>
      </c>
      <c r="O367" s="3">
        <v>0</v>
      </c>
      <c r="P367" s="4" t="s">
        <v>4383</v>
      </c>
      <c r="Q367" s="1" t="b">
        <v>0</v>
      </c>
      <c r="R367" s="2">
        <v>1</v>
      </c>
      <c r="S367" s="3">
        <v>2500</v>
      </c>
      <c r="T367" s="2" t="s">
        <v>29</v>
      </c>
      <c r="U367" s="3">
        <v>0</v>
      </c>
      <c r="V367" s="2" t="s">
        <v>29</v>
      </c>
      <c r="W367" s="3">
        <v>0</v>
      </c>
      <c r="X367" s="2" t="s">
        <v>29</v>
      </c>
      <c r="Y367" s="3">
        <v>0</v>
      </c>
      <c r="Z367" s="1" t="s">
        <v>29</v>
      </c>
      <c r="AA367" s="1" t="b">
        <v>0</v>
      </c>
    </row>
    <row r="368" spans="1:27" x14ac:dyDescent="0.25">
      <c r="A368" s="1" t="b">
        <v>0</v>
      </c>
      <c r="B368" s="1" t="s">
        <v>4389</v>
      </c>
      <c r="C368" s="2">
        <v>2</v>
      </c>
      <c r="D368" s="1" t="s">
        <v>752</v>
      </c>
      <c r="E368" s="2">
        <v>9477</v>
      </c>
      <c r="F368" s="1" t="s">
        <v>4390</v>
      </c>
      <c r="G368" s="1" t="s">
        <v>4391</v>
      </c>
      <c r="H368" s="1" t="s">
        <v>4391</v>
      </c>
      <c r="I368" s="2" t="s">
        <v>29</v>
      </c>
      <c r="J368" s="3">
        <v>1200</v>
      </c>
      <c r="K368" s="3">
        <v>1</v>
      </c>
      <c r="L368" s="3">
        <v>1200</v>
      </c>
      <c r="M368" s="1" t="s">
        <v>29</v>
      </c>
      <c r="N368" s="1" t="s">
        <v>29</v>
      </c>
      <c r="O368" s="3">
        <v>0</v>
      </c>
      <c r="P368" s="4" t="s">
        <v>4383</v>
      </c>
      <c r="Q368" s="1" t="b">
        <v>0</v>
      </c>
      <c r="R368" s="2">
        <v>1</v>
      </c>
      <c r="S368" s="3">
        <v>1200</v>
      </c>
      <c r="T368" s="2" t="s">
        <v>29</v>
      </c>
      <c r="U368" s="3">
        <v>0</v>
      </c>
      <c r="V368" s="2" t="s">
        <v>29</v>
      </c>
      <c r="W368" s="3">
        <v>0</v>
      </c>
      <c r="X368" s="2" t="s">
        <v>29</v>
      </c>
      <c r="Y368" s="3">
        <v>0</v>
      </c>
      <c r="Z368" s="1" t="s">
        <v>29</v>
      </c>
      <c r="AA368" s="1" t="b">
        <v>0</v>
      </c>
    </row>
    <row r="369" spans="1:27" x14ac:dyDescent="0.25">
      <c r="A369" s="1" t="b">
        <v>0</v>
      </c>
      <c r="B369" s="1" t="s">
        <v>4392</v>
      </c>
      <c r="C369" s="2">
        <v>2</v>
      </c>
      <c r="D369" s="1" t="s">
        <v>748</v>
      </c>
      <c r="E369" s="2">
        <v>206</v>
      </c>
      <c r="F369" s="1" t="s">
        <v>1755</v>
      </c>
      <c r="G369" s="1" t="s">
        <v>1756</v>
      </c>
      <c r="H369" s="1" t="s">
        <v>1757</v>
      </c>
      <c r="I369" s="2" t="s">
        <v>29</v>
      </c>
      <c r="J369" s="3">
        <v>1313</v>
      </c>
      <c r="K369" s="3">
        <v>15</v>
      </c>
      <c r="L369" s="3">
        <v>19695</v>
      </c>
      <c r="M369" s="1" t="s">
        <v>751</v>
      </c>
      <c r="N369" s="1" t="s">
        <v>1217</v>
      </c>
      <c r="O369" s="3">
        <v>0</v>
      </c>
      <c r="P369" s="4" t="s">
        <v>4383</v>
      </c>
      <c r="Q369" s="1" t="b">
        <v>0</v>
      </c>
      <c r="R369" s="2">
        <v>15</v>
      </c>
      <c r="S369" s="3">
        <v>19695</v>
      </c>
      <c r="T369" s="2" t="s">
        <v>29</v>
      </c>
      <c r="U369" s="3">
        <v>0</v>
      </c>
      <c r="V369" s="2" t="s">
        <v>29</v>
      </c>
      <c r="W369" s="3">
        <v>0</v>
      </c>
      <c r="X369" s="2" t="s">
        <v>29</v>
      </c>
      <c r="Y369" s="3">
        <v>0</v>
      </c>
      <c r="Z369" s="1" t="s">
        <v>29</v>
      </c>
      <c r="AA369" s="1" t="b">
        <v>0</v>
      </c>
    </row>
    <row r="370" spans="1:27" x14ac:dyDescent="0.25">
      <c r="A370" s="1" t="b">
        <v>0</v>
      </c>
      <c r="B370" s="1" t="s">
        <v>4393</v>
      </c>
      <c r="C370" s="2">
        <v>2</v>
      </c>
      <c r="D370" s="1" t="s">
        <v>748</v>
      </c>
      <c r="E370" s="2">
        <v>9284</v>
      </c>
      <c r="F370" s="1" t="s">
        <v>1758</v>
      </c>
      <c r="G370" s="1" t="s">
        <v>1759</v>
      </c>
      <c r="H370" s="1" t="s">
        <v>1759</v>
      </c>
      <c r="I370" s="2" t="s">
        <v>29</v>
      </c>
      <c r="J370" s="3">
        <v>1500</v>
      </c>
      <c r="K370" s="3">
        <v>2</v>
      </c>
      <c r="L370" s="3">
        <v>3000</v>
      </c>
      <c r="M370" s="1" t="s">
        <v>751</v>
      </c>
      <c r="N370" s="1" t="s">
        <v>40</v>
      </c>
      <c r="O370" s="3">
        <v>0</v>
      </c>
      <c r="P370" s="4" t="s">
        <v>4383</v>
      </c>
      <c r="Q370" s="1" t="b">
        <v>0</v>
      </c>
      <c r="R370" s="2">
        <v>2</v>
      </c>
      <c r="S370" s="3">
        <v>3000</v>
      </c>
      <c r="T370" s="2" t="s">
        <v>29</v>
      </c>
      <c r="U370" s="3">
        <v>0</v>
      </c>
      <c r="V370" s="2" t="s">
        <v>29</v>
      </c>
      <c r="W370" s="3">
        <v>0</v>
      </c>
      <c r="X370" s="2" t="s">
        <v>29</v>
      </c>
      <c r="Y370" s="3">
        <v>0</v>
      </c>
      <c r="Z370" s="1" t="s">
        <v>29</v>
      </c>
      <c r="AA370" s="1" t="b">
        <v>0</v>
      </c>
    </row>
    <row r="371" spans="1:27" x14ac:dyDescent="0.25">
      <c r="A371" s="1" t="b">
        <v>0</v>
      </c>
      <c r="B371" s="1" t="s">
        <v>4394</v>
      </c>
      <c r="C371" s="2">
        <v>3</v>
      </c>
      <c r="D371" s="1" t="s">
        <v>701</v>
      </c>
      <c r="E371" s="2">
        <v>216</v>
      </c>
      <c r="F371" s="1" t="s">
        <v>1760</v>
      </c>
      <c r="G371" s="1" t="s">
        <v>1761</v>
      </c>
      <c r="H371" s="1" t="s">
        <v>1762</v>
      </c>
      <c r="I371" s="2" t="s">
        <v>29</v>
      </c>
      <c r="J371" s="3">
        <v>1289</v>
      </c>
      <c r="K371" s="3">
        <v>4</v>
      </c>
      <c r="L371" s="3">
        <v>5156</v>
      </c>
      <c r="M371" s="1" t="s">
        <v>751</v>
      </c>
      <c r="N371" s="1" t="s">
        <v>40</v>
      </c>
      <c r="O371" s="3">
        <v>0</v>
      </c>
      <c r="P371" s="4" t="s">
        <v>4383</v>
      </c>
      <c r="Q371" s="1" t="b">
        <v>0</v>
      </c>
      <c r="R371" s="2">
        <v>4</v>
      </c>
      <c r="S371" s="3">
        <v>5156</v>
      </c>
      <c r="T371" s="2" t="s">
        <v>29</v>
      </c>
      <c r="U371" s="3">
        <v>0</v>
      </c>
      <c r="V371" s="2" t="s">
        <v>29</v>
      </c>
      <c r="W371" s="3">
        <v>0</v>
      </c>
      <c r="X371" s="2" t="s">
        <v>29</v>
      </c>
      <c r="Y371" s="3">
        <v>0</v>
      </c>
      <c r="Z371" s="1" t="s">
        <v>29</v>
      </c>
      <c r="AA371" s="1" t="b">
        <v>0</v>
      </c>
    </row>
    <row r="372" spans="1:27" x14ac:dyDescent="0.25">
      <c r="A372" s="1" t="b">
        <v>0</v>
      </c>
      <c r="B372" s="1" t="s">
        <v>4395</v>
      </c>
      <c r="C372" s="2">
        <v>3</v>
      </c>
      <c r="D372" s="1" t="s">
        <v>701</v>
      </c>
      <c r="E372" s="2">
        <v>217</v>
      </c>
      <c r="F372" s="1" t="s">
        <v>1763</v>
      </c>
      <c r="G372" s="1" t="s">
        <v>1764</v>
      </c>
      <c r="H372" s="1" t="s">
        <v>1765</v>
      </c>
      <c r="I372" s="2" t="s">
        <v>29</v>
      </c>
      <c r="J372" s="3">
        <v>1570</v>
      </c>
      <c r="K372" s="3">
        <v>7</v>
      </c>
      <c r="L372" s="3">
        <v>10990</v>
      </c>
      <c r="M372" s="1" t="s">
        <v>751</v>
      </c>
      <c r="N372" s="1" t="s">
        <v>40</v>
      </c>
      <c r="O372" s="3">
        <v>0</v>
      </c>
      <c r="P372" s="4" t="s">
        <v>4383</v>
      </c>
      <c r="Q372" s="1" t="b">
        <v>0</v>
      </c>
      <c r="R372" s="2">
        <v>7</v>
      </c>
      <c r="S372" s="3">
        <v>10990</v>
      </c>
      <c r="T372" s="2" t="s">
        <v>29</v>
      </c>
      <c r="U372" s="3">
        <v>0</v>
      </c>
      <c r="V372" s="2" t="s">
        <v>29</v>
      </c>
      <c r="W372" s="3">
        <v>0</v>
      </c>
      <c r="X372" s="2" t="s">
        <v>29</v>
      </c>
      <c r="Y372" s="3">
        <v>0</v>
      </c>
      <c r="Z372" s="1" t="s">
        <v>29</v>
      </c>
      <c r="AA372" s="1" t="b">
        <v>0</v>
      </c>
    </row>
    <row r="373" spans="1:27" x14ac:dyDescent="0.25">
      <c r="A373" s="1" t="b">
        <v>0</v>
      </c>
      <c r="B373" s="1" t="s">
        <v>4396</v>
      </c>
      <c r="C373" s="2">
        <v>3</v>
      </c>
      <c r="D373" s="1" t="s">
        <v>701</v>
      </c>
      <c r="E373" s="2">
        <v>9283</v>
      </c>
      <c r="F373" s="1" t="s">
        <v>1747</v>
      </c>
      <c r="G373" s="1" t="s">
        <v>1748</v>
      </c>
      <c r="H373" s="1" t="s">
        <v>1749</v>
      </c>
      <c r="I373" s="2" t="s">
        <v>29</v>
      </c>
      <c r="J373" s="3">
        <v>450</v>
      </c>
      <c r="K373" s="3">
        <v>10</v>
      </c>
      <c r="L373" s="3">
        <v>4500</v>
      </c>
      <c r="M373" s="1" t="s">
        <v>751</v>
      </c>
      <c r="N373" s="1" t="s">
        <v>40</v>
      </c>
      <c r="O373" s="3">
        <v>0</v>
      </c>
      <c r="P373" s="4" t="s">
        <v>4383</v>
      </c>
      <c r="Q373" s="1" t="b">
        <v>0</v>
      </c>
      <c r="R373" s="2">
        <v>10</v>
      </c>
      <c r="S373" s="3">
        <v>4500</v>
      </c>
      <c r="T373" s="2" t="s">
        <v>29</v>
      </c>
      <c r="U373" s="3">
        <v>0</v>
      </c>
      <c r="V373" s="2" t="s">
        <v>29</v>
      </c>
      <c r="W373" s="3">
        <v>0</v>
      </c>
      <c r="X373" s="2" t="s">
        <v>29</v>
      </c>
      <c r="Y373" s="3">
        <v>0</v>
      </c>
      <c r="Z373" s="1" t="s">
        <v>29</v>
      </c>
      <c r="AA373" s="1" t="b">
        <v>0</v>
      </c>
    </row>
    <row r="374" spans="1:27" x14ac:dyDescent="0.25">
      <c r="A374" s="1" t="b">
        <v>0</v>
      </c>
      <c r="B374" s="1" t="s">
        <v>4397</v>
      </c>
      <c r="C374" s="2">
        <v>4</v>
      </c>
      <c r="D374" s="1" t="s">
        <v>769</v>
      </c>
      <c r="E374" s="2">
        <v>312</v>
      </c>
      <c r="F374" s="1" t="s">
        <v>1771</v>
      </c>
      <c r="G374" s="1" t="s">
        <v>1772</v>
      </c>
      <c r="H374" s="1" t="s">
        <v>1773</v>
      </c>
      <c r="I374" s="2" t="s">
        <v>29</v>
      </c>
      <c r="J374" s="3">
        <v>368</v>
      </c>
      <c r="K374" s="3">
        <v>16</v>
      </c>
      <c r="L374" s="3">
        <v>5888</v>
      </c>
      <c r="M374" s="1" t="s">
        <v>751</v>
      </c>
      <c r="N374" s="1" t="s">
        <v>40</v>
      </c>
      <c r="O374" s="3">
        <v>0</v>
      </c>
      <c r="P374" s="4" t="s">
        <v>4383</v>
      </c>
      <c r="Q374" s="1" t="b">
        <v>0</v>
      </c>
      <c r="R374" s="2">
        <v>16</v>
      </c>
      <c r="S374" s="3">
        <v>5888</v>
      </c>
      <c r="T374" s="2" t="s">
        <v>29</v>
      </c>
      <c r="U374" s="3">
        <v>0</v>
      </c>
      <c r="V374" s="2" t="s">
        <v>29</v>
      </c>
      <c r="W374" s="3">
        <v>0</v>
      </c>
      <c r="X374" s="2" t="s">
        <v>29</v>
      </c>
      <c r="Y374" s="3">
        <v>0</v>
      </c>
      <c r="Z374" s="1" t="s">
        <v>29</v>
      </c>
      <c r="AA374" s="1" t="b">
        <v>0</v>
      </c>
    </row>
    <row r="375" spans="1:27" x14ac:dyDescent="0.25">
      <c r="A375" s="1" t="b">
        <v>0</v>
      </c>
      <c r="B375" s="1" t="s">
        <v>4398</v>
      </c>
      <c r="C375" s="2">
        <v>4</v>
      </c>
      <c r="D375" s="1" t="s">
        <v>769</v>
      </c>
      <c r="E375" s="2">
        <v>320</v>
      </c>
      <c r="F375" s="1" t="s">
        <v>1774</v>
      </c>
      <c r="G375" s="1" t="s">
        <v>1775</v>
      </c>
      <c r="H375" s="1" t="s">
        <v>1776</v>
      </c>
      <c r="I375" s="2" t="s">
        <v>29</v>
      </c>
      <c r="J375" s="3">
        <v>140</v>
      </c>
      <c r="K375" s="3">
        <v>10</v>
      </c>
      <c r="L375" s="3">
        <v>1400</v>
      </c>
      <c r="M375" s="1" t="s">
        <v>751</v>
      </c>
      <c r="N375" s="1" t="s">
        <v>40</v>
      </c>
      <c r="O375" s="3">
        <v>0</v>
      </c>
      <c r="P375" s="4" t="s">
        <v>4383</v>
      </c>
      <c r="Q375" s="1" t="b">
        <v>0</v>
      </c>
      <c r="R375" s="2">
        <v>10</v>
      </c>
      <c r="S375" s="3">
        <v>1400</v>
      </c>
      <c r="T375" s="2" t="s">
        <v>29</v>
      </c>
      <c r="U375" s="3">
        <v>0</v>
      </c>
      <c r="V375" s="2" t="s">
        <v>29</v>
      </c>
      <c r="W375" s="3">
        <v>0</v>
      </c>
      <c r="X375" s="2" t="s">
        <v>29</v>
      </c>
      <c r="Y375" s="3">
        <v>0</v>
      </c>
      <c r="Z375" s="1" t="s">
        <v>29</v>
      </c>
      <c r="AA375" s="1" t="b">
        <v>0</v>
      </c>
    </row>
    <row r="376" spans="1:27" x14ac:dyDescent="0.25">
      <c r="A376" s="1" t="b">
        <v>0</v>
      </c>
      <c r="B376" s="1" t="s">
        <v>4399</v>
      </c>
      <c r="C376" s="2">
        <v>4</v>
      </c>
      <c r="D376" s="1" t="s">
        <v>769</v>
      </c>
      <c r="E376" s="2">
        <v>322</v>
      </c>
      <c r="F376" s="1" t="s">
        <v>1777</v>
      </c>
      <c r="G376" s="1" t="s">
        <v>1778</v>
      </c>
      <c r="H376" s="1" t="s">
        <v>1779</v>
      </c>
      <c r="I376" s="2" t="s">
        <v>29</v>
      </c>
      <c r="J376" s="3">
        <v>6400</v>
      </c>
      <c r="K376" s="3">
        <v>1</v>
      </c>
      <c r="L376" s="3">
        <v>6400</v>
      </c>
      <c r="M376" s="1" t="s">
        <v>751</v>
      </c>
      <c r="N376" s="1" t="s">
        <v>40</v>
      </c>
      <c r="O376" s="3">
        <v>0</v>
      </c>
      <c r="P376" s="4" t="s">
        <v>4383</v>
      </c>
      <c r="Q376" s="1" t="b">
        <v>0</v>
      </c>
      <c r="R376" s="2">
        <v>1</v>
      </c>
      <c r="S376" s="3">
        <v>6400</v>
      </c>
      <c r="T376" s="2" t="s">
        <v>29</v>
      </c>
      <c r="U376" s="3">
        <v>0</v>
      </c>
      <c r="V376" s="2" t="s">
        <v>29</v>
      </c>
      <c r="W376" s="3">
        <v>0</v>
      </c>
      <c r="X376" s="2" t="s">
        <v>29</v>
      </c>
      <c r="Y376" s="3">
        <v>0</v>
      </c>
      <c r="Z376" s="1" t="s">
        <v>29</v>
      </c>
      <c r="AA376" s="1" t="b">
        <v>0</v>
      </c>
    </row>
    <row r="377" spans="1:27" x14ac:dyDescent="0.25">
      <c r="A377" s="1" t="b">
        <v>0</v>
      </c>
      <c r="B377" s="1" t="s">
        <v>4400</v>
      </c>
      <c r="C377" s="2">
        <v>4</v>
      </c>
      <c r="D377" s="1" t="s">
        <v>769</v>
      </c>
      <c r="E377" s="2">
        <v>327</v>
      </c>
      <c r="F377" s="1" t="s">
        <v>1784</v>
      </c>
      <c r="G377" s="1" t="s">
        <v>1785</v>
      </c>
      <c r="H377" s="1" t="s">
        <v>1786</v>
      </c>
      <c r="I377" s="2" t="s">
        <v>29</v>
      </c>
      <c r="J377" s="3">
        <v>1500</v>
      </c>
      <c r="K377" s="3">
        <v>2</v>
      </c>
      <c r="L377" s="3">
        <v>3000</v>
      </c>
      <c r="M377" s="1" t="s">
        <v>751</v>
      </c>
      <c r="N377" s="1" t="s">
        <v>40</v>
      </c>
      <c r="O377" s="3">
        <v>0</v>
      </c>
      <c r="P377" s="4" t="s">
        <v>4383</v>
      </c>
      <c r="Q377" s="1" t="b">
        <v>0</v>
      </c>
      <c r="R377" s="2">
        <v>2</v>
      </c>
      <c r="S377" s="3">
        <v>3000</v>
      </c>
      <c r="T377" s="2" t="s">
        <v>29</v>
      </c>
      <c r="U377" s="3">
        <v>0</v>
      </c>
      <c r="V377" s="2" t="s">
        <v>29</v>
      </c>
      <c r="W377" s="3">
        <v>0</v>
      </c>
      <c r="X377" s="2" t="s">
        <v>29</v>
      </c>
      <c r="Y377" s="3">
        <v>0</v>
      </c>
      <c r="Z377" s="1" t="s">
        <v>29</v>
      </c>
      <c r="AA377" s="1" t="b">
        <v>0</v>
      </c>
    </row>
    <row r="378" spans="1:27" x14ac:dyDescent="0.25">
      <c r="A378" s="1"/>
      <c r="B378" s="1"/>
      <c r="C378" s="2"/>
      <c r="D378" s="1"/>
      <c r="E378" s="2"/>
      <c r="F378" s="1"/>
      <c r="G378" s="1"/>
      <c r="H378" s="1"/>
      <c r="I378" s="2"/>
      <c r="J378" s="3"/>
      <c r="K378" s="3"/>
      <c r="L378" s="6">
        <f>SUBTOTAL(9,L365:L377)</f>
        <v>74929</v>
      </c>
      <c r="M378" s="1"/>
      <c r="N378" s="1"/>
      <c r="O378" s="3"/>
      <c r="P378" s="4"/>
      <c r="Q378" s="1"/>
      <c r="R378" s="2"/>
      <c r="S378" s="3"/>
      <c r="T378" s="2"/>
      <c r="U378" s="3"/>
      <c r="V378" s="2"/>
      <c r="W378" s="3"/>
      <c r="X378" s="2"/>
      <c r="Y378" s="3"/>
      <c r="Z378" s="1"/>
      <c r="AA378" s="1"/>
    </row>
    <row r="379" spans="1:27" x14ac:dyDescent="0.25">
      <c r="A379" s="5" t="s">
        <v>4401</v>
      </c>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1:27" x14ac:dyDescent="0.25">
      <c r="A380" s="1" t="b">
        <v>0</v>
      </c>
      <c r="B380" s="1" t="s">
        <v>4402</v>
      </c>
      <c r="C380" s="2">
        <v>1</v>
      </c>
      <c r="D380" s="1" t="s">
        <v>27</v>
      </c>
      <c r="E380" s="2">
        <v>9484</v>
      </c>
      <c r="F380" s="1" t="s">
        <v>4403</v>
      </c>
      <c r="G380" s="1" t="s">
        <v>4404</v>
      </c>
      <c r="H380" s="1" t="s">
        <v>4404</v>
      </c>
      <c r="I380" s="2" t="s">
        <v>29</v>
      </c>
      <c r="J380" s="3">
        <v>2100</v>
      </c>
      <c r="K380" s="3">
        <v>50</v>
      </c>
      <c r="L380" s="3">
        <v>105000</v>
      </c>
      <c r="M380" s="1" t="s">
        <v>29</v>
      </c>
      <c r="N380" s="1" t="s">
        <v>29</v>
      </c>
      <c r="O380" s="3">
        <v>0</v>
      </c>
      <c r="P380" s="4" t="s">
        <v>4405</v>
      </c>
      <c r="Q380" s="1" t="b">
        <v>0</v>
      </c>
      <c r="R380" s="2">
        <v>50</v>
      </c>
      <c r="S380" s="3">
        <v>105000</v>
      </c>
      <c r="T380" s="2" t="s">
        <v>29</v>
      </c>
      <c r="U380" s="3">
        <v>0</v>
      </c>
      <c r="V380" s="2" t="s">
        <v>29</v>
      </c>
      <c r="W380" s="3">
        <v>0</v>
      </c>
      <c r="X380" s="2" t="s">
        <v>29</v>
      </c>
      <c r="Y380" s="3">
        <v>0</v>
      </c>
      <c r="Z380" s="1" t="s">
        <v>29</v>
      </c>
      <c r="AA380" s="1" t="b">
        <v>0</v>
      </c>
    </row>
    <row r="381" spans="1:27" x14ac:dyDescent="0.25">
      <c r="A381" s="1"/>
      <c r="B381" s="1"/>
      <c r="C381" s="2"/>
      <c r="D381" s="1"/>
      <c r="E381" s="2"/>
      <c r="F381" s="1"/>
      <c r="G381" s="1"/>
      <c r="H381" s="1"/>
      <c r="I381" s="2"/>
      <c r="J381" s="3"/>
      <c r="K381" s="3"/>
      <c r="L381" s="6">
        <f>SUBTOTAL(9,L380)</f>
        <v>105000</v>
      </c>
      <c r="M381" s="1"/>
      <c r="N381" s="1"/>
      <c r="O381" s="3"/>
      <c r="P381" s="4"/>
      <c r="Q381" s="1"/>
      <c r="R381" s="2"/>
      <c r="S381" s="3"/>
      <c r="T381" s="2"/>
      <c r="U381" s="3"/>
      <c r="V381" s="2"/>
      <c r="W381" s="3"/>
      <c r="X381" s="2"/>
      <c r="Y381" s="3"/>
      <c r="Z381" s="1"/>
      <c r="AA381" s="1"/>
    </row>
    <row r="382" spans="1:27" x14ac:dyDescent="0.25">
      <c r="A382" s="5" t="s">
        <v>4406</v>
      </c>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1:27" x14ac:dyDescent="0.25">
      <c r="A383" s="1" t="b">
        <v>0</v>
      </c>
      <c r="B383" s="1" t="s">
        <v>4407</v>
      </c>
      <c r="C383" s="2">
        <v>2</v>
      </c>
      <c r="D383" s="1" t="s">
        <v>752</v>
      </c>
      <c r="E383" s="2">
        <v>9485</v>
      </c>
      <c r="F383" s="1" t="s">
        <v>1426</v>
      </c>
      <c r="G383" s="1" t="s">
        <v>4129</v>
      </c>
      <c r="H383" s="1" t="s">
        <v>4129</v>
      </c>
      <c r="I383" s="2" t="s">
        <v>29</v>
      </c>
      <c r="J383" s="3">
        <v>19</v>
      </c>
      <c r="K383" s="3">
        <v>7500</v>
      </c>
      <c r="L383" s="3">
        <v>142500</v>
      </c>
      <c r="M383" s="1" t="s">
        <v>29</v>
      </c>
      <c r="N383" s="1" t="s">
        <v>29</v>
      </c>
      <c r="O383" s="3">
        <v>0</v>
      </c>
      <c r="P383" s="4" t="s">
        <v>4408</v>
      </c>
      <c r="Q383" s="1" t="b">
        <v>0</v>
      </c>
      <c r="R383" s="2">
        <v>7500</v>
      </c>
      <c r="S383" s="3">
        <v>142500</v>
      </c>
      <c r="T383" s="2" t="s">
        <v>29</v>
      </c>
      <c r="U383" s="3">
        <v>0</v>
      </c>
      <c r="V383" s="2" t="s">
        <v>29</v>
      </c>
      <c r="W383" s="3">
        <v>0</v>
      </c>
      <c r="X383" s="2" t="s">
        <v>29</v>
      </c>
      <c r="Y383" s="3">
        <v>0</v>
      </c>
      <c r="Z383" s="1" t="s">
        <v>4129</v>
      </c>
      <c r="AA383" s="1" t="b">
        <v>0</v>
      </c>
    </row>
    <row r="384" spans="1:27" x14ac:dyDescent="0.25">
      <c r="A384" s="1" t="b">
        <v>0</v>
      </c>
      <c r="B384" s="1" t="s">
        <v>4409</v>
      </c>
      <c r="C384" s="2">
        <v>2</v>
      </c>
      <c r="D384" s="1" t="s">
        <v>752</v>
      </c>
      <c r="E384" s="2">
        <v>9486</v>
      </c>
      <c r="F384" s="1" t="s">
        <v>1426</v>
      </c>
      <c r="G384" s="1" t="s">
        <v>4132</v>
      </c>
      <c r="H384" s="1" t="s">
        <v>4132</v>
      </c>
      <c r="I384" s="2" t="s">
        <v>29</v>
      </c>
      <c r="J384" s="3">
        <v>19</v>
      </c>
      <c r="K384" s="3">
        <v>4750</v>
      </c>
      <c r="L384" s="3">
        <v>90250</v>
      </c>
      <c r="M384" s="1" t="s">
        <v>29</v>
      </c>
      <c r="N384" s="1" t="s">
        <v>29</v>
      </c>
      <c r="O384" s="3">
        <v>0</v>
      </c>
      <c r="P384" s="4" t="s">
        <v>4408</v>
      </c>
      <c r="Q384" s="1" t="b">
        <v>0</v>
      </c>
      <c r="R384" s="2">
        <v>4750</v>
      </c>
      <c r="S384" s="3">
        <v>90250</v>
      </c>
      <c r="T384" s="2" t="s">
        <v>29</v>
      </c>
      <c r="U384" s="3">
        <v>0</v>
      </c>
      <c r="V384" s="2" t="s">
        <v>29</v>
      </c>
      <c r="W384" s="3">
        <v>0</v>
      </c>
      <c r="X384" s="2" t="s">
        <v>29</v>
      </c>
      <c r="Y384" s="3">
        <v>0</v>
      </c>
      <c r="Z384" s="1" t="s">
        <v>4132</v>
      </c>
      <c r="AA384" s="1" t="b">
        <v>0</v>
      </c>
    </row>
    <row r="385" spans="1:27" x14ac:dyDescent="0.25">
      <c r="A385" s="1" t="b">
        <v>0</v>
      </c>
      <c r="B385" s="1" t="s">
        <v>4410</v>
      </c>
      <c r="C385" s="2">
        <v>2</v>
      </c>
      <c r="D385" s="1" t="s">
        <v>752</v>
      </c>
      <c r="E385" s="2">
        <v>9487</v>
      </c>
      <c r="F385" s="1" t="s">
        <v>1426</v>
      </c>
      <c r="G385" s="1" t="s">
        <v>4139</v>
      </c>
      <c r="H385" s="1" t="s">
        <v>4139</v>
      </c>
      <c r="I385" s="2" t="s">
        <v>29</v>
      </c>
      <c r="J385" s="3">
        <v>19</v>
      </c>
      <c r="K385" s="3">
        <v>500</v>
      </c>
      <c r="L385" s="3">
        <v>9500</v>
      </c>
      <c r="M385" s="1" t="s">
        <v>29</v>
      </c>
      <c r="N385" s="1" t="s">
        <v>29</v>
      </c>
      <c r="O385" s="3">
        <v>0</v>
      </c>
      <c r="P385" s="4" t="s">
        <v>4408</v>
      </c>
      <c r="Q385" s="1" t="b">
        <v>0</v>
      </c>
      <c r="R385" s="2">
        <v>500</v>
      </c>
      <c r="S385" s="3">
        <v>9500</v>
      </c>
      <c r="T385" s="2" t="s">
        <v>29</v>
      </c>
      <c r="U385" s="3">
        <v>0</v>
      </c>
      <c r="V385" s="2" t="s">
        <v>29</v>
      </c>
      <c r="W385" s="3">
        <v>0</v>
      </c>
      <c r="X385" s="2" t="s">
        <v>29</v>
      </c>
      <c r="Y385" s="3">
        <v>0</v>
      </c>
      <c r="Z385" s="1" t="s">
        <v>4139</v>
      </c>
      <c r="AA385" s="1" t="b">
        <v>0</v>
      </c>
    </row>
    <row r="386" spans="1:27" x14ac:dyDescent="0.25">
      <c r="A386" s="1" t="b">
        <v>0</v>
      </c>
      <c r="B386" s="1" t="s">
        <v>4411</v>
      </c>
      <c r="C386" s="2">
        <v>2</v>
      </c>
      <c r="D386" s="1" t="s">
        <v>752</v>
      </c>
      <c r="E386" s="2">
        <v>9494</v>
      </c>
      <c r="F386" s="1" t="s">
        <v>1426</v>
      </c>
      <c r="G386" s="1" t="s">
        <v>1427</v>
      </c>
      <c r="H386" s="1" t="s">
        <v>1427</v>
      </c>
      <c r="I386" s="2" t="s">
        <v>29</v>
      </c>
      <c r="J386" s="3">
        <v>16</v>
      </c>
      <c r="K386" s="3">
        <v>4000</v>
      </c>
      <c r="L386" s="3">
        <v>64000</v>
      </c>
      <c r="M386" s="1" t="s">
        <v>29</v>
      </c>
      <c r="N386" s="1" t="s">
        <v>29</v>
      </c>
      <c r="O386" s="3">
        <v>0</v>
      </c>
      <c r="P386" s="4" t="s">
        <v>4408</v>
      </c>
      <c r="Q386" s="1" t="b">
        <v>0</v>
      </c>
      <c r="R386" s="2">
        <v>4000</v>
      </c>
      <c r="S386" s="3">
        <v>64000</v>
      </c>
      <c r="T386" s="2" t="s">
        <v>29</v>
      </c>
      <c r="U386" s="3">
        <v>0</v>
      </c>
      <c r="V386" s="2" t="s">
        <v>29</v>
      </c>
      <c r="W386" s="3">
        <v>0</v>
      </c>
      <c r="X386" s="2" t="s">
        <v>29</v>
      </c>
      <c r="Y386" s="3">
        <v>0</v>
      </c>
      <c r="Z386" s="1" t="s">
        <v>1427</v>
      </c>
      <c r="AA386" s="1" t="b">
        <v>0</v>
      </c>
    </row>
    <row r="387" spans="1:27" x14ac:dyDescent="0.25">
      <c r="A387" s="1" t="b">
        <v>0</v>
      </c>
      <c r="B387" s="1" t="s">
        <v>4412</v>
      </c>
      <c r="C387" s="2">
        <v>2</v>
      </c>
      <c r="D387" s="1" t="s">
        <v>752</v>
      </c>
      <c r="E387" s="2">
        <v>9497</v>
      </c>
      <c r="F387" s="1" t="s">
        <v>1426</v>
      </c>
      <c r="G387" s="1" t="s">
        <v>1428</v>
      </c>
      <c r="H387" s="1" t="s">
        <v>1428</v>
      </c>
      <c r="I387" s="2" t="s">
        <v>29</v>
      </c>
      <c r="J387" s="3">
        <v>16</v>
      </c>
      <c r="K387" s="3">
        <v>9000</v>
      </c>
      <c r="L387" s="3">
        <v>144000</v>
      </c>
      <c r="M387" s="1" t="s">
        <v>29</v>
      </c>
      <c r="N387" s="1" t="s">
        <v>29</v>
      </c>
      <c r="O387" s="3">
        <v>0</v>
      </c>
      <c r="P387" s="4" t="s">
        <v>4408</v>
      </c>
      <c r="Q387" s="1" t="b">
        <v>0</v>
      </c>
      <c r="R387" s="2">
        <v>9000</v>
      </c>
      <c r="S387" s="3">
        <v>144000</v>
      </c>
      <c r="T387" s="2" t="s">
        <v>29</v>
      </c>
      <c r="U387" s="3">
        <v>0</v>
      </c>
      <c r="V387" s="2" t="s">
        <v>29</v>
      </c>
      <c r="W387" s="3">
        <v>0</v>
      </c>
      <c r="X387" s="2" t="s">
        <v>29</v>
      </c>
      <c r="Y387" s="3">
        <v>0</v>
      </c>
      <c r="Z387" s="1" t="s">
        <v>29</v>
      </c>
      <c r="AA387" s="1" t="b">
        <v>0</v>
      </c>
    </row>
    <row r="388" spans="1:27" x14ac:dyDescent="0.25">
      <c r="A388" s="1" t="b">
        <v>0</v>
      </c>
      <c r="B388" s="1" t="s">
        <v>4413</v>
      </c>
      <c r="C388" s="2">
        <v>2</v>
      </c>
      <c r="D388" s="1" t="s">
        <v>752</v>
      </c>
      <c r="E388" s="2">
        <v>9500</v>
      </c>
      <c r="F388" s="1" t="s">
        <v>1426</v>
      </c>
      <c r="G388" s="1" t="s">
        <v>1430</v>
      </c>
      <c r="H388" s="1" t="s">
        <v>1430</v>
      </c>
      <c r="I388" s="2" t="s">
        <v>29</v>
      </c>
      <c r="J388" s="3">
        <v>16</v>
      </c>
      <c r="K388" s="3">
        <v>2500</v>
      </c>
      <c r="L388" s="3">
        <v>40000</v>
      </c>
      <c r="M388" s="1" t="s">
        <v>29</v>
      </c>
      <c r="N388" s="1" t="s">
        <v>29</v>
      </c>
      <c r="O388" s="3">
        <v>0</v>
      </c>
      <c r="P388" s="4" t="s">
        <v>4408</v>
      </c>
      <c r="Q388" s="1" t="b">
        <v>0</v>
      </c>
      <c r="R388" s="2">
        <v>2500</v>
      </c>
      <c r="S388" s="3">
        <v>40000</v>
      </c>
      <c r="T388" s="2" t="s">
        <v>29</v>
      </c>
      <c r="U388" s="3">
        <v>0</v>
      </c>
      <c r="V388" s="2" t="s">
        <v>29</v>
      </c>
      <c r="W388" s="3">
        <v>0</v>
      </c>
      <c r="X388" s="2" t="s">
        <v>29</v>
      </c>
      <c r="Y388" s="3">
        <v>0</v>
      </c>
      <c r="Z388" s="1" t="s">
        <v>29</v>
      </c>
      <c r="AA388" s="1" t="b">
        <v>0</v>
      </c>
    </row>
    <row r="389" spans="1:27" x14ac:dyDescent="0.25">
      <c r="A389" s="1" t="b">
        <v>0</v>
      </c>
      <c r="B389" s="1" t="s">
        <v>4414</v>
      </c>
      <c r="C389" s="2">
        <v>2</v>
      </c>
      <c r="D389" s="1" t="s">
        <v>752</v>
      </c>
      <c r="E389" s="2">
        <v>9503</v>
      </c>
      <c r="F389" s="1" t="s">
        <v>1426</v>
      </c>
      <c r="G389" s="1" t="s">
        <v>1429</v>
      </c>
      <c r="H389" s="1" t="s">
        <v>1429</v>
      </c>
      <c r="I389" s="2" t="s">
        <v>29</v>
      </c>
      <c r="J389" s="3">
        <v>18</v>
      </c>
      <c r="K389" s="3">
        <v>8000</v>
      </c>
      <c r="L389" s="3">
        <v>144000</v>
      </c>
      <c r="M389" s="1" t="s">
        <v>29</v>
      </c>
      <c r="N389" s="1" t="s">
        <v>29</v>
      </c>
      <c r="O389" s="3">
        <v>0</v>
      </c>
      <c r="P389" s="4" t="s">
        <v>4408</v>
      </c>
      <c r="Q389" s="1" t="b">
        <v>0</v>
      </c>
      <c r="R389" s="2">
        <v>8000</v>
      </c>
      <c r="S389" s="3">
        <v>144000</v>
      </c>
      <c r="T389" s="2" t="s">
        <v>29</v>
      </c>
      <c r="U389" s="3">
        <v>0</v>
      </c>
      <c r="V389" s="2" t="s">
        <v>29</v>
      </c>
      <c r="W389" s="3">
        <v>0</v>
      </c>
      <c r="X389" s="2" t="s">
        <v>29</v>
      </c>
      <c r="Y389" s="3">
        <v>0</v>
      </c>
      <c r="Z389" s="1" t="s">
        <v>29</v>
      </c>
      <c r="AA389" s="1" t="b">
        <v>0</v>
      </c>
    </row>
    <row r="390" spans="1:27" x14ac:dyDescent="0.25">
      <c r="A390" s="1" t="b">
        <v>0</v>
      </c>
      <c r="B390" s="1" t="s">
        <v>4415</v>
      </c>
      <c r="C390" s="2">
        <v>2</v>
      </c>
      <c r="D390" s="1" t="s">
        <v>752</v>
      </c>
      <c r="E390" s="2">
        <v>9506</v>
      </c>
      <c r="F390" s="1" t="s">
        <v>1426</v>
      </c>
      <c r="G390" s="1" t="s">
        <v>1431</v>
      </c>
      <c r="H390" s="1" t="s">
        <v>1431</v>
      </c>
      <c r="I390" s="2" t="s">
        <v>29</v>
      </c>
      <c r="J390" s="3">
        <v>18</v>
      </c>
      <c r="K390" s="3">
        <v>10000</v>
      </c>
      <c r="L390" s="3">
        <v>180000</v>
      </c>
      <c r="M390" s="1" t="s">
        <v>29</v>
      </c>
      <c r="N390" s="1" t="s">
        <v>29</v>
      </c>
      <c r="O390" s="3">
        <v>0</v>
      </c>
      <c r="P390" s="4" t="s">
        <v>4408</v>
      </c>
      <c r="Q390" s="1" t="b">
        <v>0</v>
      </c>
      <c r="R390" s="2">
        <v>10000</v>
      </c>
      <c r="S390" s="3">
        <v>180000</v>
      </c>
      <c r="T390" s="2" t="s">
        <v>29</v>
      </c>
      <c r="U390" s="3">
        <v>0</v>
      </c>
      <c r="V390" s="2" t="s">
        <v>29</v>
      </c>
      <c r="W390" s="3">
        <v>0</v>
      </c>
      <c r="X390" s="2" t="s">
        <v>29</v>
      </c>
      <c r="Y390" s="3">
        <v>0</v>
      </c>
      <c r="Z390" s="1" t="s">
        <v>29</v>
      </c>
      <c r="AA390" s="1" t="b">
        <v>0</v>
      </c>
    </row>
    <row r="391" spans="1:27" x14ac:dyDescent="0.25">
      <c r="A391" s="1"/>
      <c r="B391" s="1"/>
      <c r="C391" s="2"/>
      <c r="D391" s="1"/>
      <c r="E391" s="2"/>
      <c r="F391" s="1"/>
      <c r="G391" s="1"/>
      <c r="H391" s="1"/>
      <c r="I391" s="2"/>
      <c r="J391" s="3"/>
      <c r="K391" s="3"/>
      <c r="L391" s="6">
        <f>SUBTOTAL(9,L383:L390)</f>
        <v>814250</v>
      </c>
      <c r="M391" s="1"/>
      <c r="N391" s="1"/>
      <c r="O391" s="3"/>
      <c r="P391" s="4"/>
      <c r="Q391" s="1"/>
      <c r="R391" s="2"/>
      <c r="S391" s="3"/>
      <c r="T391" s="2"/>
      <c r="U391" s="3"/>
      <c r="V391" s="2"/>
      <c r="W391" s="3"/>
      <c r="X391" s="2"/>
      <c r="Y391" s="3"/>
      <c r="Z391" s="1"/>
      <c r="AA391" s="1"/>
    </row>
    <row r="392" spans="1:27" x14ac:dyDescent="0.25">
      <c r="A392" s="5" t="s">
        <v>4416</v>
      </c>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1:27" x14ac:dyDescent="0.25">
      <c r="A393" s="1" t="b">
        <v>0</v>
      </c>
      <c r="B393" s="1" t="s">
        <v>4417</v>
      </c>
      <c r="C393" s="2">
        <v>3</v>
      </c>
      <c r="D393" s="1" t="s">
        <v>762</v>
      </c>
      <c r="E393" s="2">
        <v>9488</v>
      </c>
      <c r="F393" s="1" t="s">
        <v>1426</v>
      </c>
      <c r="G393" s="1" t="s">
        <v>4129</v>
      </c>
      <c r="H393" s="1" t="s">
        <v>4129</v>
      </c>
      <c r="I393" s="2" t="s">
        <v>29</v>
      </c>
      <c r="J393" s="3">
        <v>19</v>
      </c>
      <c r="K393" s="3">
        <v>7500</v>
      </c>
      <c r="L393" s="3">
        <v>142500</v>
      </c>
      <c r="M393" s="1" t="s">
        <v>29</v>
      </c>
      <c r="N393" s="1" t="s">
        <v>29</v>
      </c>
      <c r="O393" s="3">
        <v>0</v>
      </c>
      <c r="P393" s="4" t="s">
        <v>4418</v>
      </c>
      <c r="Q393" s="1" t="b">
        <v>0</v>
      </c>
      <c r="R393" s="2">
        <v>7500</v>
      </c>
      <c r="S393" s="3">
        <v>142500</v>
      </c>
      <c r="T393" s="2" t="s">
        <v>29</v>
      </c>
      <c r="U393" s="3">
        <v>0</v>
      </c>
      <c r="V393" s="2" t="s">
        <v>29</v>
      </c>
      <c r="W393" s="3">
        <v>0</v>
      </c>
      <c r="X393" s="2" t="s">
        <v>29</v>
      </c>
      <c r="Y393" s="3">
        <v>0</v>
      </c>
      <c r="Z393" s="1" t="s">
        <v>4129</v>
      </c>
      <c r="AA393" s="1" t="b">
        <v>0</v>
      </c>
    </row>
    <row r="394" spans="1:27" x14ac:dyDescent="0.25">
      <c r="A394" s="1" t="b">
        <v>0</v>
      </c>
      <c r="B394" s="1" t="s">
        <v>4419</v>
      </c>
      <c r="C394" s="2">
        <v>3</v>
      </c>
      <c r="D394" s="1" t="s">
        <v>762</v>
      </c>
      <c r="E394" s="2">
        <v>9490</v>
      </c>
      <c r="F394" s="1" t="s">
        <v>1426</v>
      </c>
      <c r="G394" s="1" t="s">
        <v>4132</v>
      </c>
      <c r="H394" s="1" t="s">
        <v>4132</v>
      </c>
      <c r="I394" s="2" t="s">
        <v>29</v>
      </c>
      <c r="J394" s="3">
        <v>19</v>
      </c>
      <c r="K394" s="3">
        <v>4750</v>
      </c>
      <c r="L394" s="3">
        <v>90250</v>
      </c>
      <c r="M394" s="1" t="s">
        <v>29</v>
      </c>
      <c r="N394" s="1" t="s">
        <v>29</v>
      </c>
      <c r="O394" s="3">
        <v>0</v>
      </c>
      <c r="P394" s="4" t="s">
        <v>4418</v>
      </c>
      <c r="Q394" s="1" t="b">
        <v>0</v>
      </c>
      <c r="R394" s="2">
        <v>4750</v>
      </c>
      <c r="S394" s="3">
        <v>90250</v>
      </c>
      <c r="T394" s="2" t="s">
        <v>29</v>
      </c>
      <c r="U394" s="3">
        <v>0</v>
      </c>
      <c r="V394" s="2" t="s">
        <v>29</v>
      </c>
      <c r="W394" s="3">
        <v>0</v>
      </c>
      <c r="X394" s="2" t="s">
        <v>29</v>
      </c>
      <c r="Y394" s="3">
        <v>0</v>
      </c>
      <c r="Z394" s="1" t="s">
        <v>4132</v>
      </c>
      <c r="AA394" s="1" t="b">
        <v>0</v>
      </c>
    </row>
    <row r="395" spans="1:27" x14ac:dyDescent="0.25">
      <c r="A395" s="1" t="b">
        <v>0</v>
      </c>
      <c r="B395" s="1" t="s">
        <v>4420</v>
      </c>
      <c r="C395" s="2">
        <v>3</v>
      </c>
      <c r="D395" s="1" t="s">
        <v>762</v>
      </c>
      <c r="E395" s="2">
        <v>9492</v>
      </c>
      <c r="F395" s="1" t="s">
        <v>1426</v>
      </c>
      <c r="G395" s="1" t="s">
        <v>4139</v>
      </c>
      <c r="H395" s="1" t="s">
        <v>4139</v>
      </c>
      <c r="I395" s="2" t="s">
        <v>29</v>
      </c>
      <c r="J395" s="3">
        <v>19</v>
      </c>
      <c r="K395" s="3">
        <v>500</v>
      </c>
      <c r="L395" s="3">
        <v>9500</v>
      </c>
      <c r="M395" s="1" t="s">
        <v>29</v>
      </c>
      <c r="N395" s="1" t="s">
        <v>29</v>
      </c>
      <c r="O395" s="3">
        <v>0</v>
      </c>
      <c r="P395" s="4" t="s">
        <v>4418</v>
      </c>
      <c r="Q395" s="1" t="b">
        <v>0</v>
      </c>
      <c r="R395" s="2">
        <v>500</v>
      </c>
      <c r="S395" s="3">
        <v>9500</v>
      </c>
      <c r="T395" s="2" t="s">
        <v>29</v>
      </c>
      <c r="U395" s="3">
        <v>0</v>
      </c>
      <c r="V395" s="2" t="s">
        <v>29</v>
      </c>
      <c r="W395" s="3">
        <v>0</v>
      </c>
      <c r="X395" s="2" t="s">
        <v>29</v>
      </c>
      <c r="Y395" s="3">
        <v>0</v>
      </c>
      <c r="Z395" s="1" t="s">
        <v>4139</v>
      </c>
      <c r="AA395" s="1" t="b">
        <v>0</v>
      </c>
    </row>
    <row r="396" spans="1:27" x14ac:dyDescent="0.25">
      <c r="A396" s="1" t="b">
        <v>0</v>
      </c>
      <c r="B396" s="1" t="s">
        <v>4421</v>
      </c>
      <c r="C396" s="2">
        <v>3</v>
      </c>
      <c r="D396" s="1" t="s">
        <v>762</v>
      </c>
      <c r="E396" s="2">
        <v>9495</v>
      </c>
      <c r="F396" s="1" t="s">
        <v>1426</v>
      </c>
      <c r="G396" s="1" t="s">
        <v>1427</v>
      </c>
      <c r="H396" s="1" t="s">
        <v>1427</v>
      </c>
      <c r="I396" s="2" t="s">
        <v>29</v>
      </c>
      <c r="J396" s="3">
        <v>16</v>
      </c>
      <c r="K396" s="3">
        <v>4000</v>
      </c>
      <c r="L396" s="3">
        <v>64000</v>
      </c>
      <c r="M396" s="1" t="s">
        <v>29</v>
      </c>
      <c r="N396" s="1" t="s">
        <v>29</v>
      </c>
      <c r="O396" s="3">
        <v>0</v>
      </c>
      <c r="P396" s="4" t="s">
        <v>4418</v>
      </c>
      <c r="Q396" s="1" t="b">
        <v>0</v>
      </c>
      <c r="R396" s="2">
        <v>4000</v>
      </c>
      <c r="S396" s="3">
        <v>64000</v>
      </c>
      <c r="T396" s="2" t="s">
        <v>29</v>
      </c>
      <c r="U396" s="3">
        <v>0</v>
      </c>
      <c r="V396" s="2" t="s">
        <v>29</v>
      </c>
      <c r="W396" s="3">
        <v>0</v>
      </c>
      <c r="X396" s="2" t="s">
        <v>29</v>
      </c>
      <c r="Y396" s="3">
        <v>0</v>
      </c>
      <c r="Z396" s="1" t="s">
        <v>1427</v>
      </c>
      <c r="AA396" s="1" t="b">
        <v>0</v>
      </c>
    </row>
    <row r="397" spans="1:27" x14ac:dyDescent="0.25">
      <c r="A397" s="1" t="b">
        <v>0</v>
      </c>
      <c r="B397" s="1" t="s">
        <v>4422</v>
      </c>
      <c r="C397" s="2">
        <v>3</v>
      </c>
      <c r="D397" s="1" t="s">
        <v>762</v>
      </c>
      <c r="E397" s="2">
        <v>9498</v>
      </c>
      <c r="F397" s="1" t="s">
        <v>1426</v>
      </c>
      <c r="G397" s="1" t="s">
        <v>1428</v>
      </c>
      <c r="H397" s="1" t="s">
        <v>1428</v>
      </c>
      <c r="I397" s="2" t="s">
        <v>29</v>
      </c>
      <c r="J397" s="3">
        <v>16</v>
      </c>
      <c r="K397" s="3">
        <v>9000</v>
      </c>
      <c r="L397" s="3">
        <v>144000</v>
      </c>
      <c r="M397" s="1" t="s">
        <v>29</v>
      </c>
      <c r="N397" s="1" t="s">
        <v>29</v>
      </c>
      <c r="O397" s="3">
        <v>0</v>
      </c>
      <c r="P397" s="4" t="s">
        <v>4418</v>
      </c>
      <c r="Q397" s="1" t="b">
        <v>0</v>
      </c>
      <c r="R397" s="2">
        <v>9000</v>
      </c>
      <c r="S397" s="3">
        <v>144000</v>
      </c>
      <c r="T397" s="2" t="s">
        <v>29</v>
      </c>
      <c r="U397" s="3">
        <v>0</v>
      </c>
      <c r="V397" s="2" t="s">
        <v>29</v>
      </c>
      <c r="W397" s="3">
        <v>0</v>
      </c>
      <c r="X397" s="2" t="s">
        <v>29</v>
      </c>
      <c r="Y397" s="3">
        <v>0</v>
      </c>
      <c r="Z397" s="1" t="s">
        <v>29</v>
      </c>
      <c r="AA397" s="1" t="b">
        <v>0</v>
      </c>
    </row>
    <row r="398" spans="1:27" x14ac:dyDescent="0.25">
      <c r="A398" s="1" t="b">
        <v>0</v>
      </c>
      <c r="B398" s="1" t="s">
        <v>4423</v>
      </c>
      <c r="C398" s="2">
        <v>3</v>
      </c>
      <c r="D398" s="1" t="s">
        <v>762</v>
      </c>
      <c r="E398" s="2">
        <v>9501</v>
      </c>
      <c r="F398" s="1" t="s">
        <v>1426</v>
      </c>
      <c r="G398" s="1" t="s">
        <v>1430</v>
      </c>
      <c r="H398" s="1" t="s">
        <v>1430</v>
      </c>
      <c r="I398" s="2" t="s">
        <v>29</v>
      </c>
      <c r="J398" s="3">
        <v>16</v>
      </c>
      <c r="K398" s="3">
        <v>2000</v>
      </c>
      <c r="L398" s="3">
        <v>32000</v>
      </c>
      <c r="M398" s="1" t="s">
        <v>29</v>
      </c>
      <c r="N398" s="1" t="s">
        <v>29</v>
      </c>
      <c r="O398" s="3">
        <v>0</v>
      </c>
      <c r="P398" s="4" t="s">
        <v>4418</v>
      </c>
      <c r="Q398" s="1" t="b">
        <v>0</v>
      </c>
      <c r="R398" s="2">
        <v>2000</v>
      </c>
      <c r="S398" s="3">
        <v>32000</v>
      </c>
      <c r="T398" s="2" t="s">
        <v>29</v>
      </c>
      <c r="U398" s="3">
        <v>0</v>
      </c>
      <c r="V398" s="2" t="s">
        <v>29</v>
      </c>
      <c r="W398" s="3">
        <v>0</v>
      </c>
      <c r="X398" s="2" t="s">
        <v>29</v>
      </c>
      <c r="Y398" s="3">
        <v>0</v>
      </c>
      <c r="Z398" s="1" t="s">
        <v>29</v>
      </c>
      <c r="AA398" s="1" t="b">
        <v>0</v>
      </c>
    </row>
    <row r="399" spans="1:27" x14ac:dyDescent="0.25">
      <c r="A399" s="1" t="b">
        <v>0</v>
      </c>
      <c r="B399" s="1" t="s">
        <v>4424</v>
      </c>
      <c r="C399" s="2">
        <v>3</v>
      </c>
      <c r="D399" s="1" t="s">
        <v>762</v>
      </c>
      <c r="E399" s="2">
        <v>9504</v>
      </c>
      <c r="F399" s="1" t="s">
        <v>1426</v>
      </c>
      <c r="G399" s="1" t="s">
        <v>1429</v>
      </c>
      <c r="H399" s="1" t="s">
        <v>1429</v>
      </c>
      <c r="I399" s="2" t="s">
        <v>29</v>
      </c>
      <c r="J399" s="3">
        <v>18</v>
      </c>
      <c r="K399" s="3">
        <v>8000</v>
      </c>
      <c r="L399" s="3">
        <v>144000</v>
      </c>
      <c r="M399" s="1" t="s">
        <v>29</v>
      </c>
      <c r="N399" s="1" t="s">
        <v>29</v>
      </c>
      <c r="O399" s="3">
        <v>0</v>
      </c>
      <c r="P399" s="4" t="s">
        <v>4418</v>
      </c>
      <c r="Q399" s="1" t="b">
        <v>0</v>
      </c>
      <c r="R399" s="2">
        <v>8000</v>
      </c>
      <c r="S399" s="3">
        <v>144000</v>
      </c>
      <c r="T399" s="2" t="s">
        <v>29</v>
      </c>
      <c r="U399" s="3">
        <v>0</v>
      </c>
      <c r="V399" s="2" t="s">
        <v>29</v>
      </c>
      <c r="W399" s="3">
        <v>0</v>
      </c>
      <c r="X399" s="2" t="s">
        <v>29</v>
      </c>
      <c r="Y399" s="3">
        <v>0</v>
      </c>
      <c r="Z399" s="1" t="s">
        <v>29</v>
      </c>
      <c r="AA399" s="1" t="b">
        <v>0</v>
      </c>
    </row>
    <row r="400" spans="1:27" x14ac:dyDescent="0.25">
      <c r="A400" s="1" t="b">
        <v>0</v>
      </c>
      <c r="B400" s="1" t="s">
        <v>4425</v>
      </c>
      <c r="C400" s="2">
        <v>3</v>
      </c>
      <c r="D400" s="1" t="s">
        <v>762</v>
      </c>
      <c r="E400" s="2">
        <v>9507</v>
      </c>
      <c r="F400" s="1" t="s">
        <v>1426</v>
      </c>
      <c r="G400" s="1" t="s">
        <v>1431</v>
      </c>
      <c r="H400" s="1" t="s">
        <v>1431</v>
      </c>
      <c r="I400" s="2" t="s">
        <v>29</v>
      </c>
      <c r="J400" s="3">
        <v>18</v>
      </c>
      <c r="K400" s="3">
        <v>10000</v>
      </c>
      <c r="L400" s="3">
        <v>180000</v>
      </c>
      <c r="M400" s="1" t="s">
        <v>29</v>
      </c>
      <c r="N400" s="1" t="s">
        <v>29</v>
      </c>
      <c r="O400" s="3">
        <v>0</v>
      </c>
      <c r="P400" s="4" t="s">
        <v>4418</v>
      </c>
      <c r="Q400" s="1" t="b">
        <v>0</v>
      </c>
      <c r="R400" s="2">
        <v>10000</v>
      </c>
      <c r="S400" s="3">
        <v>180000</v>
      </c>
      <c r="T400" s="2" t="s">
        <v>29</v>
      </c>
      <c r="U400" s="3">
        <v>0</v>
      </c>
      <c r="V400" s="2" t="s">
        <v>29</v>
      </c>
      <c r="W400" s="3">
        <v>0</v>
      </c>
      <c r="X400" s="2" t="s">
        <v>29</v>
      </c>
      <c r="Y400" s="3">
        <v>0</v>
      </c>
      <c r="Z400" s="1" t="s">
        <v>29</v>
      </c>
      <c r="AA400" s="1" t="b">
        <v>0</v>
      </c>
    </row>
    <row r="401" spans="1:27" x14ac:dyDescent="0.25">
      <c r="A401" s="1"/>
      <c r="B401" s="1"/>
      <c r="C401" s="2"/>
      <c r="D401" s="1"/>
      <c r="E401" s="2"/>
      <c r="F401" s="1"/>
      <c r="G401" s="1"/>
      <c r="H401" s="1"/>
      <c r="I401" s="2"/>
      <c r="J401" s="3"/>
      <c r="K401" s="3"/>
      <c r="L401" s="6">
        <f>SUBTOTAL(9,L393:L400)</f>
        <v>806250</v>
      </c>
      <c r="M401" s="1"/>
      <c r="N401" s="1"/>
      <c r="O401" s="3"/>
      <c r="P401" s="4"/>
      <c r="Q401" s="1"/>
      <c r="R401" s="2"/>
      <c r="S401" s="3"/>
      <c r="T401" s="2"/>
      <c r="U401" s="3"/>
      <c r="V401" s="2"/>
      <c r="W401" s="3"/>
      <c r="X401" s="2"/>
      <c r="Y401" s="3"/>
      <c r="Z401" s="1"/>
      <c r="AA401" s="1"/>
    </row>
    <row r="402" spans="1:27" x14ac:dyDescent="0.25">
      <c r="A402" s="5" t="s">
        <v>4426</v>
      </c>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1:27" x14ac:dyDescent="0.25">
      <c r="A403" s="1" t="b">
        <v>0</v>
      </c>
      <c r="B403" s="1" t="s">
        <v>4427</v>
      </c>
      <c r="C403" s="2">
        <v>4</v>
      </c>
      <c r="D403" s="1" t="s">
        <v>848</v>
      </c>
      <c r="E403" s="2">
        <v>9489</v>
      </c>
      <c r="F403" s="1" t="s">
        <v>1426</v>
      </c>
      <c r="G403" s="1" t="s">
        <v>4129</v>
      </c>
      <c r="H403" s="1" t="s">
        <v>4129</v>
      </c>
      <c r="I403" s="2" t="s">
        <v>29</v>
      </c>
      <c r="J403" s="3">
        <v>19</v>
      </c>
      <c r="K403" s="3">
        <v>7500</v>
      </c>
      <c r="L403" s="3">
        <v>142500</v>
      </c>
      <c r="M403" s="1" t="s">
        <v>29</v>
      </c>
      <c r="N403" s="1" t="s">
        <v>29</v>
      </c>
      <c r="O403" s="3">
        <v>0</v>
      </c>
      <c r="P403" s="4" t="s">
        <v>4428</v>
      </c>
      <c r="Q403" s="1" t="b">
        <v>0</v>
      </c>
      <c r="R403" s="2">
        <v>7500</v>
      </c>
      <c r="S403" s="3">
        <v>142500</v>
      </c>
      <c r="T403" s="2" t="s">
        <v>29</v>
      </c>
      <c r="U403" s="3">
        <v>0</v>
      </c>
      <c r="V403" s="2" t="s">
        <v>29</v>
      </c>
      <c r="W403" s="3">
        <v>0</v>
      </c>
      <c r="X403" s="2" t="s">
        <v>29</v>
      </c>
      <c r="Y403" s="3">
        <v>0</v>
      </c>
      <c r="Z403" s="1" t="s">
        <v>4129</v>
      </c>
      <c r="AA403" s="1" t="b">
        <v>0</v>
      </c>
    </row>
    <row r="404" spans="1:27" x14ac:dyDescent="0.25">
      <c r="A404" s="1" t="b">
        <v>0</v>
      </c>
      <c r="B404" s="1" t="s">
        <v>4429</v>
      </c>
      <c r="C404" s="2">
        <v>4</v>
      </c>
      <c r="D404" s="1" t="s">
        <v>848</v>
      </c>
      <c r="E404" s="2">
        <v>9491</v>
      </c>
      <c r="F404" s="1" t="s">
        <v>1426</v>
      </c>
      <c r="G404" s="1" t="s">
        <v>4132</v>
      </c>
      <c r="H404" s="1" t="s">
        <v>4132</v>
      </c>
      <c r="I404" s="2" t="s">
        <v>29</v>
      </c>
      <c r="J404" s="3">
        <v>19</v>
      </c>
      <c r="K404" s="3">
        <v>4750</v>
      </c>
      <c r="L404" s="3">
        <v>90250</v>
      </c>
      <c r="M404" s="1" t="s">
        <v>29</v>
      </c>
      <c r="N404" s="1" t="s">
        <v>29</v>
      </c>
      <c r="O404" s="3">
        <v>0</v>
      </c>
      <c r="P404" s="4" t="s">
        <v>4428</v>
      </c>
      <c r="Q404" s="1" t="b">
        <v>0</v>
      </c>
      <c r="R404" s="2">
        <v>4750</v>
      </c>
      <c r="S404" s="3">
        <v>90250</v>
      </c>
      <c r="T404" s="2" t="s">
        <v>29</v>
      </c>
      <c r="U404" s="3">
        <v>0</v>
      </c>
      <c r="V404" s="2" t="s">
        <v>29</v>
      </c>
      <c r="W404" s="3">
        <v>0</v>
      </c>
      <c r="X404" s="2" t="s">
        <v>29</v>
      </c>
      <c r="Y404" s="3">
        <v>0</v>
      </c>
      <c r="Z404" s="1" t="s">
        <v>4132</v>
      </c>
      <c r="AA404" s="1" t="b">
        <v>0</v>
      </c>
    </row>
    <row r="405" spans="1:27" x14ac:dyDescent="0.25">
      <c r="A405" s="1" t="b">
        <v>0</v>
      </c>
      <c r="B405" s="1" t="s">
        <v>4430</v>
      </c>
      <c r="C405" s="2">
        <v>4</v>
      </c>
      <c r="D405" s="1" t="s">
        <v>848</v>
      </c>
      <c r="E405" s="2">
        <v>9493</v>
      </c>
      <c r="F405" s="1" t="s">
        <v>1426</v>
      </c>
      <c r="G405" s="1" t="s">
        <v>4139</v>
      </c>
      <c r="H405" s="1" t="s">
        <v>4139</v>
      </c>
      <c r="I405" s="2" t="s">
        <v>29</v>
      </c>
      <c r="J405" s="3">
        <v>19</v>
      </c>
      <c r="K405" s="3">
        <v>500</v>
      </c>
      <c r="L405" s="3">
        <v>9500</v>
      </c>
      <c r="M405" s="1" t="s">
        <v>29</v>
      </c>
      <c r="N405" s="1" t="s">
        <v>29</v>
      </c>
      <c r="O405" s="3">
        <v>0</v>
      </c>
      <c r="P405" s="4" t="s">
        <v>4428</v>
      </c>
      <c r="Q405" s="1" t="b">
        <v>0</v>
      </c>
      <c r="R405" s="2">
        <v>500</v>
      </c>
      <c r="S405" s="3">
        <v>9500</v>
      </c>
      <c r="T405" s="2" t="s">
        <v>29</v>
      </c>
      <c r="U405" s="3">
        <v>0</v>
      </c>
      <c r="V405" s="2" t="s">
        <v>29</v>
      </c>
      <c r="W405" s="3">
        <v>0</v>
      </c>
      <c r="X405" s="2" t="s">
        <v>29</v>
      </c>
      <c r="Y405" s="3">
        <v>0</v>
      </c>
      <c r="Z405" s="1" t="s">
        <v>4139</v>
      </c>
      <c r="AA405" s="1" t="b">
        <v>0</v>
      </c>
    </row>
    <row r="406" spans="1:27" x14ac:dyDescent="0.25">
      <c r="A406" s="1" t="b">
        <v>0</v>
      </c>
      <c r="B406" s="1" t="s">
        <v>4431</v>
      </c>
      <c r="C406" s="2">
        <v>4</v>
      </c>
      <c r="D406" s="1" t="s">
        <v>848</v>
      </c>
      <c r="E406" s="2">
        <v>9496</v>
      </c>
      <c r="F406" s="1" t="s">
        <v>1426</v>
      </c>
      <c r="G406" s="1" t="s">
        <v>1427</v>
      </c>
      <c r="H406" s="1" t="s">
        <v>1427</v>
      </c>
      <c r="I406" s="2" t="s">
        <v>29</v>
      </c>
      <c r="J406" s="3">
        <v>16</v>
      </c>
      <c r="K406" s="3">
        <v>3000</v>
      </c>
      <c r="L406" s="3">
        <v>48000</v>
      </c>
      <c r="M406" s="1" t="s">
        <v>29</v>
      </c>
      <c r="N406" s="1" t="s">
        <v>29</v>
      </c>
      <c r="O406" s="3">
        <v>0</v>
      </c>
      <c r="P406" s="4" t="s">
        <v>4428</v>
      </c>
      <c r="Q406" s="1" t="b">
        <v>0</v>
      </c>
      <c r="R406" s="2">
        <v>3000</v>
      </c>
      <c r="S406" s="3">
        <v>48000</v>
      </c>
      <c r="T406" s="2" t="s">
        <v>29</v>
      </c>
      <c r="U406" s="3">
        <v>0</v>
      </c>
      <c r="V406" s="2" t="s">
        <v>29</v>
      </c>
      <c r="W406" s="3">
        <v>0</v>
      </c>
      <c r="X406" s="2" t="s">
        <v>29</v>
      </c>
      <c r="Y406" s="3">
        <v>0</v>
      </c>
      <c r="Z406" s="1" t="s">
        <v>1427</v>
      </c>
      <c r="AA406" s="1" t="b">
        <v>0</v>
      </c>
    </row>
    <row r="407" spans="1:27" x14ac:dyDescent="0.25">
      <c r="A407" s="1" t="b">
        <v>0</v>
      </c>
      <c r="B407" s="1" t="s">
        <v>4432</v>
      </c>
      <c r="C407" s="2">
        <v>4</v>
      </c>
      <c r="D407" s="1" t="s">
        <v>848</v>
      </c>
      <c r="E407" s="2">
        <v>9499</v>
      </c>
      <c r="F407" s="1" t="s">
        <v>1426</v>
      </c>
      <c r="G407" s="1" t="s">
        <v>1428</v>
      </c>
      <c r="H407" s="1" t="s">
        <v>1428</v>
      </c>
      <c r="I407" s="2" t="s">
        <v>29</v>
      </c>
      <c r="J407" s="3">
        <v>16</v>
      </c>
      <c r="K407" s="3">
        <v>8000</v>
      </c>
      <c r="L407" s="3">
        <v>128000</v>
      </c>
      <c r="M407" s="1" t="s">
        <v>29</v>
      </c>
      <c r="N407" s="1" t="s">
        <v>29</v>
      </c>
      <c r="O407" s="3">
        <v>0</v>
      </c>
      <c r="P407" s="4" t="s">
        <v>4428</v>
      </c>
      <c r="Q407" s="1" t="b">
        <v>0</v>
      </c>
      <c r="R407" s="2">
        <v>8000</v>
      </c>
      <c r="S407" s="3">
        <v>128000</v>
      </c>
      <c r="T407" s="2" t="s">
        <v>29</v>
      </c>
      <c r="U407" s="3">
        <v>0</v>
      </c>
      <c r="V407" s="2" t="s">
        <v>29</v>
      </c>
      <c r="W407" s="3">
        <v>0</v>
      </c>
      <c r="X407" s="2" t="s">
        <v>29</v>
      </c>
      <c r="Y407" s="3">
        <v>0</v>
      </c>
      <c r="Z407" s="1" t="s">
        <v>29</v>
      </c>
      <c r="AA407" s="1" t="b">
        <v>0</v>
      </c>
    </row>
    <row r="408" spans="1:27" x14ac:dyDescent="0.25">
      <c r="A408" s="1" t="b">
        <v>0</v>
      </c>
      <c r="B408" s="1" t="s">
        <v>4433</v>
      </c>
      <c r="C408" s="2">
        <v>4</v>
      </c>
      <c r="D408" s="1" t="s">
        <v>848</v>
      </c>
      <c r="E408" s="2">
        <v>9502</v>
      </c>
      <c r="F408" s="1" t="s">
        <v>1426</v>
      </c>
      <c r="G408" s="1" t="s">
        <v>1430</v>
      </c>
      <c r="H408" s="1" t="s">
        <v>1430</v>
      </c>
      <c r="I408" s="2" t="s">
        <v>29</v>
      </c>
      <c r="J408" s="3">
        <v>16</v>
      </c>
      <c r="K408" s="3">
        <v>2000</v>
      </c>
      <c r="L408" s="3">
        <v>32000</v>
      </c>
      <c r="M408" s="1" t="s">
        <v>29</v>
      </c>
      <c r="N408" s="1" t="s">
        <v>29</v>
      </c>
      <c r="O408" s="3">
        <v>0</v>
      </c>
      <c r="P408" s="4" t="s">
        <v>4428</v>
      </c>
      <c r="Q408" s="1" t="b">
        <v>0</v>
      </c>
      <c r="R408" s="2">
        <v>2000</v>
      </c>
      <c r="S408" s="3">
        <v>32000</v>
      </c>
      <c r="T408" s="2" t="s">
        <v>29</v>
      </c>
      <c r="U408" s="3">
        <v>0</v>
      </c>
      <c r="V408" s="2" t="s">
        <v>29</v>
      </c>
      <c r="W408" s="3">
        <v>0</v>
      </c>
      <c r="X408" s="2" t="s">
        <v>29</v>
      </c>
      <c r="Y408" s="3">
        <v>0</v>
      </c>
      <c r="Z408" s="1" t="s">
        <v>29</v>
      </c>
      <c r="AA408" s="1" t="b">
        <v>0</v>
      </c>
    </row>
    <row r="409" spans="1:27" x14ac:dyDescent="0.25">
      <c r="A409" s="1" t="b">
        <v>0</v>
      </c>
      <c r="B409" s="1" t="s">
        <v>4434</v>
      </c>
      <c r="C409" s="2">
        <v>4</v>
      </c>
      <c r="D409" s="1" t="s">
        <v>848</v>
      </c>
      <c r="E409" s="2">
        <v>9505</v>
      </c>
      <c r="F409" s="1" t="s">
        <v>1426</v>
      </c>
      <c r="G409" s="1" t="s">
        <v>1429</v>
      </c>
      <c r="H409" s="1" t="s">
        <v>1429</v>
      </c>
      <c r="I409" s="2" t="s">
        <v>29</v>
      </c>
      <c r="J409" s="3">
        <v>18</v>
      </c>
      <c r="K409" s="3">
        <v>8000</v>
      </c>
      <c r="L409" s="3">
        <v>144000</v>
      </c>
      <c r="M409" s="1" t="s">
        <v>29</v>
      </c>
      <c r="N409" s="1" t="s">
        <v>29</v>
      </c>
      <c r="O409" s="3">
        <v>0</v>
      </c>
      <c r="P409" s="4" t="s">
        <v>4428</v>
      </c>
      <c r="Q409" s="1" t="b">
        <v>0</v>
      </c>
      <c r="R409" s="2">
        <v>8000</v>
      </c>
      <c r="S409" s="3">
        <v>144000</v>
      </c>
      <c r="T409" s="2" t="s">
        <v>29</v>
      </c>
      <c r="U409" s="3">
        <v>0</v>
      </c>
      <c r="V409" s="2" t="s">
        <v>29</v>
      </c>
      <c r="W409" s="3">
        <v>0</v>
      </c>
      <c r="X409" s="2" t="s">
        <v>29</v>
      </c>
      <c r="Y409" s="3">
        <v>0</v>
      </c>
      <c r="Z409" s="1" t="s">
        <v>29</v>
      </c>
      <c r="AA409" s="1" t="b">
        <v>0</v>
      </c>
    </row>
    <row r="410" spans="1:27" x14ac:dyDescent="0.25">
      <c r="A410" s="1" t="b">
        <v>0</v>
      </c>
      <c r="B410" s="1" t="s">
        <v>4435</v>
      </c>
      <c r="C410" s="2">
        <v>4</v>
      </c>
      <c r="D410" s="1" t="s">
        <v>848</v>
      </c>
      <c r="E410" s="2">
        <v>9508</v>
      </c>
      <c r="F410" s="1" t="s">
        <v>1426</v>
      </c>
      <c r="G410" s="1" t="s">
        <v>1431</v>
      </c>
      <c r="H410" s="1" t="s">
        <v>1431</v>
      </c>
      <c r="I410" s="2" t="s">
        <v>29</v>
      </c>
      <c r="J410" s="3">
        <v>18</v>
      </c>
      <c r="K410" s="3">
        <v>10000</v>
      </c>
      <c r="L410" s="3">
        <v>180000</v>
      </c>
      <c r="M410" s="1" t="s">
        <v>29</v>
      </c>
      <c r="N410" s="1" t="s">
        <v>29</v>
      </c>
      <c r="O410" s="3">
        <v>0</v>
      </c>
      <c r="P410" s="4" t="s">
        <v>4428</v>
      </c>
      <c r="Q410" s="1" t="b">
        <v>0</v>
      </c>
      <c r="R410" s="2">
        <v>10000</v>
      </c>
      <c r="S410" s="3">
        <v>180000</v>
      </c>
      <c r="T410" s="2" t="s">
        <v>29</v>
      </c>
      <c r="U410" s="3">
        <v>0</v>
      </c>
      <c r="V410" s="2" t="s">
        <v>29</v>
      </c>
      <c r="W410" s="3">
        <v>0</v>
      </c>
      <c r="X410" s="2" t="s">
        <v>29</v>
      </c>
      <c r="Y410" s="3">
        <v>0</v>
      </c>
      <c r="Z410" s="1" t="s">
        <v>29</v>
      </c>
      <c r="AA410" s="1" t="b">
        <v>0</v>
      </c>
    </row>
    <row r="411" spans="1:27" x14ac:dyDescent="0.25">
      <c r="A411" s="1"/>
      <c r="B411" s="1"/>
      <c r="C411" s="2"/>
      <c r="D411" s="1"/>
      <c r="E411" s="2"/>
      <c r="F411" s="1"/>
      <c r="G411" s="1"/>
      <c r="H411" s="1"/>
      <c r="I411" s="2"/>
      <c r="J411" s="3"/>
      <c r="K411" s="3"/>
      <c r="L411" s="6">
        <f>SUBTOTAL(9,L403:L410)</f>
        <v>774250</v>
      </c>
      <c r="M411" s="1"/>
      <c r="N411" s="1"/>
      <c r="O411" s="3"/>
      <c r="P411" s="4"/>
      <c r="Q411" s="1"/>
      <c r="R411" s="2"/>
      <c r="S411" s="3"/>
      <c r="T411" s="2"/>
      <c r="U411" s="3"/>
      <c r="V411" s="2"/>
      <c r="W411" s="3"/>
      <c r="X411" s="2"/>
      <c r="Y411" s="3"/>
      <c r="Z411" s="1"/>
      <c r="AA411" s="1"/>
    </row>
    <row r="412" spans="1:27" x14ac:dyDescent="0.25">
      <c r="A412" s="5" t="s">
        <v>4436</v>
      </c>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1:27" x14ac:dyDescent="0.25">
      <c r="A413" s="1" t="b">
        <v>0</v>
      </c>
      <c r="B413" s="1" t="s">
        <v>4437</v>
      </c>
      <c r="C413" s="2">
        <v>1</v>
      </c>
      <c r="D413" s="1" t="s">
        <v>65</v>
      </c>
      <c r="E413" s="2">
        <v>9509</v>
      </c>
      <c r="F413" s="1" t="s">
        <v>4438</v>
      </c>
      <c r="G413" s="1" t="s">
        <v>4439</v>
      </c>
      <c r="H413" s="1" t="s">
        <v>4439</v>
      </c>
      <c r="I413" s="2" t="s">
        <v>29</v>
      </c>
      <c r="J413" s="3">
        <v>600</v>
      </c>
      <c r="K413" s="3">
        <v>3</v>
      </c>
      <c r="L413" s="3">
        <v>1800</v>
      </c>
      <c r="M413" s="1" t="s">
        <v>29</v>
      </c>
      <c r="N413" s="1" t="s">
        <v>40</v>
      </c>
      <c r="O413" s="3">
        <v>0</v>
      </c>
      <c r="P413" s="4" t="s">
        <v>4084</v>
      </c>
      <c r="Q413" s="1" t="b">
        <v>0</v>
      </c>
      <c r="R413" s="2">
        <v>3</v>
      </c>
      <c r="S413" s="3">
        <v>1800</v>
      </c>
      <c r="T413" s="2" t="s">
        <v>29</v>
      </c>
      <c r="U413" s="3">
        <v>0</v>
      </c>
      <c r="V413" s="2" t="s">
        <v>29</v>
      </c>
      <c r="W413" s="3">
        <v>0</v>
      </c>
      <c r="X413" s="2" t="s">
        <v>29</v>
      </c>
      <c r="Y413" s="3">
        <v>0</v>
      </c>
      <c r="Z413" s="1" t="s">
        <v>29</v>
      </c>
      <c r="AA413" s="1" t="b">
        <v>0</v>
      </c>
    </row>
    <row r="414" spans="1:27" x14ac:dyDescent="0.25">
      <c r="A414" s="1" t="b">
        <v>0</v>
      </c>
      <c r="B414" s="1" t="s">
        <v>4440</v>
      </c>
      <c r="C414" s="2">
        <v>1</v>
      </c>
      <c r="D414" s="1" t="s">
        <v>65</v>
      </c>
      <c r="E414" s="2">
        <v>9510</v>
      </c>
      <c r="F414" s="1" t="s">
        <v>1394</v>
      </c>
      <c r="G414" s="1" t="s">
        <v>4441</v>
      </c>
      <c r="H414" s="1" t="s">
        <v>4441</v>
      </c>
      <c r="I414" s="2" t="s">
        <v>29</v>
      </c>
      <c r="J414" s="3">
        <v>3300</v>
      </c>
      <c r="K414" s="3">
        <v>10</v>
      </c>
      <c r="L414" s="3">
        <v>33000</v>
      </c>
      <c r="M414" s="1" t="s">
        <v>751</v>
      </c>
      <c r="N414" s="1" t="s">
        <v>40</v>
      </c>
      <c r="O414" s="3">
        <v>0</v>
      </c>
      <c r="P414" s="4" t="s">
        <v>4084</v>
      </c>
      <c r="Q414" s="1" t="b">
        <v>0</v>
      </c>
      <c r="R414" s="2">
        <v>10</v>
      </c>
      <c r="S414" s="3">
        <v>33000</v>
      </c>
      <c r="T414" s="2" t="s">
        <v>29</v>
      </c>
      <c r="U414" s="3">
        <v>0</v>
      </c>
      <c r="V414" s="2" t="s">
        <v>29</v>
      </c>
      <c r="W414" s="3">
        <v>0</v>
      </c>
      <c r="X414" s="2" t="s">
        <v>29</v>
      </c>
      <c r="Y414" s="3">
        <v>0</v>
      </c>
      <c r="Z414" s="1" t="s">
        <v>29</v>
      </c>
      <c r="AA414" s="1" t="b">
        <v>0</v>
      </c>
    </row>
    <row r="415" spans="1:27" x14ac:dyDescent="0.25">
      <c r="A415" s="1" t="b">
        <v>0</v>
      </c>
      <c r="B415" s="1" t="s">
        <v>4442</v>
      </c>
      <c r="C415" s="2">
        <v>1</v>
      </c>
      <c r="D415" s="1" t="s">
        <v>65</v>
      </c>
      <c r="E415" s="2">
        <v>9511</v>
      </c>
      <c r="F415" s="1" t="s">
        <v>1398</v>
      </c>
      <c r="G415" s="1" t="s">
        <v>1399</v>
      </c>
      <c r="H415" s="1" t="s">
        <v>1399</v>
      </c>
      <c r="I415" s="2" t="s">
        <v>29</v>
      </c>
      <c r="J415" s="3">
        <v>760</v>
      </c>
      <c r="K415" s="3">
        <v>1</v>
      </c>
      <c r="L415" s="3">
        <v>760</v>
      </c>
      <c r="M415" s="1" t="s">
        <v>751</v>
      </c>
      <c r="N415" s="1" t="s">
        <v>40</v>
      </c>
      <c r="O415" s="3">
        <v>0</v>
      </c>
      <c r="P415" s="4" t="s">
        <v>4084</v>
      </c>
      <c r="Q415" s="1" t="b">
        <v>0</v>
      </c>
      <c r="R415" s="2">
        <v>1</v>
      </c>
      <c r="S415" s="3">
        <v>760</v>
      </c>
      <c r="T415" s="2" t="s">
        <v>29</v>
      </c>
      <c r="U415" s="3">
        <v>0</v>
      </c>
      <c r="V415" s="2" t="s">
        <v>29</v>
      </c>
      <c r="W415" s="3">
        <v>0</v>
      </c>
      <c r="X415" s="2" t="s">
        <v>29</v>
      </c>
      <c r="Y415" s="3">
        <v>0</v>
      </c>
      <c r="Z415" s="1" t="s">
        <v>29</v>
      </c>
      <c r="AA415" s="1" t="b">
        <v>0</v>
      </c>
    </row>
    <row r="416" spans="1:27" x14ac:dyDescent="0.25">
      <c r="A416" s="1" t="b">
        <v>0</v>
      </c>
      <c r="B416" s="1" t="s">
        <v>4443</v>
      </c>
      <c r="C416" s="2">
        <v>1</v>
      </c>
      <c r="D416" s="1" t="s">
        <v>65</v>
      </c>
      <c r="E416" s="2">
        <v>9512</v>
      </c>
      <c r="F416" s="1" t="s">
        <v>1750</v>
      </c>
      <c r="G416" s="1" t="s">
        <v>4444</v>
      </c>
      <c r="H416" s="1" t="s">
        <v>4444</v>
      </c>
      <c r="I416" s="2" t="s">
        <v>29</v>
      </c>
      <c r="J416" s="3">
        <v>3000</v>
      </c>
      <c r="K416" s="3">
        <v>1</v>
      </c>
      <c r="L416" s="3">
        <v>3000</v>
      </c>
      <c r="M416" s="1" t="s">
        <v>751</v>
      </c>
      <c r="N416" s="1" t="s">
        <v>40</v>
      </c>
      <c r="O416" s="3">
        <v>0</v>
      </c>
      <c r="P416" s="4" t="s">
        <v>4084</v>
      </c>
      <c r="Q416" s="1" t="b">
        <v>0</v>
      </c>
      <c r="R416" s="2">
        <v>1</v>
      </c>
      <c r="S416" s="3">
        <v>3000</v>
      </c>
      <c r="T416" s="2" t="s">
        <v>29</v>
      </c>
      <c r="U416" s="3">
        <v>0</v>
      </c>
      <c r="V416" s="2" t="s">
        <v>29</v>
      </c>
      <c r="W416" s="3">
        <v>0</v>
      </c>
      <c r="X416" s="2" t="s">
        <v>29</v>
      </c>
      <c r="Y416" s="3">
        <v>0</v>
      </c>
      <c r="Z416" s="1" t="s">
        <v>29</v>
      </c>
      <c r="AA416" s="1" t="b">
        <v>0</v>
      </c>
    </row>
    <row r="417" spans="1:27" x14ac:dyDescent="0.25">
      <c r="A417" s="1" t="b">
        <v>0</v>
      </c>
      <c r="B417" s="1" t="s">
        <v>4445</v>
      </c>
      <c r="C417" s="2">
        <v>1</v>
      </c>
      <c r="D417" s="1" t="s">
        <v>65</v>
      </c>
      <c r="E417" s="2">
        <v>9513</v>
      </c>
      <c r="F417" s="1" t="s">
        <v>4446</v>
      </c>
      <c r="G417" s="1" t="s">
        <v>4447</v>
      </c>
      <c r="H417" s="1" t="s">
        <v>4447</v>
      </c>
      <c r="I417" s="2" t="s">
        <v>29</v>
      </c>
      <c r="J417" s="3">
        <v>3100</v>
      </c>
      <c r="K417" s="3">
        <v>2</v>
      </c>
      <c r="L417" s="3">
        <v>6200</v>
      </c>
      <c r="M417" s="1" t="s">
        <v>751</v>
      </c>
      <c r="N417" s="1" t="s">
        <v>40</v>
      </c>
      <c r="O417" s="3">
        <v>0</v>
      </c>
      <c r="P417" s="4" t="s">
        <v>4084</v>
      </c>
      <c r="Q417" s="1" t="b">
        <v>0</v>
      </c>
      <c r="R417" s="2">
        <v>2</v>
      </c>
      <c r="S417" s="3">
        <v>6200</v>
      </c>
      <c r="T417" s="2" t="s">
        <v>29</v>
      </c>
      <c r="U417" s="3">
        <v>0</v>
      </c>
      <c r="V417" s="2" t="s">
        <v>29</v>
      </c>
      <c r="W417" s="3">
        <v>0</v>
      </c>
      <c r="X417" s="2" t="s">
        <v>29</v>
      </c>
      <c r="Y417" s="3">
        <v>0</v>
      </c>
      <c r="Z417" s="1" t="s">
        <v>29</v>
      </c>
      <c r="AA417" s="1" t="b">
        <v>0</v>
      </c>
    </row>
    <row r="418" spans="1:27" x14ac:dyDescent="0.25">
      <c r="A418" s="1" t="b">
        <v>0</v>
      </c>
      <c r="B418" s="1" t="s">
        <v>4448</v>
      </c>
      <c r="C418" s="2">
        <v>1</v>
      </c>
      <c r="D418" s="1" t="s">
        <v>65</v>
      </c>
      <c r="E418" s="2">
        <v>9514</v>
      </c>
      <c r="F418" s="1" t="s">
        <v>4449</v>
      </c>
      <c r="G418" s="1" t="s">
        <v>4450</v>
      </c>
      <c r="H418" s="1" t="s">
        <v>4450</v>
      </c>
      <c r="I418" s="2" t="s">
        <v>29</v>
      </c>
      <c r="J418" s="3">
        <v>650</v>
      </c>
      <c r="K418" s="3">
        <v>2</v>
      </c>
      <c r="L418" s="3">
        <v>1300</v>
      </c>
      <c r="M418" s="1" t="s">
        <v>751</v>
      </c>
      <c r="N418" s="1" t="s">
        <v>40</v>
      </c>
      <c r="O418" s="3">
        <v>0</v>
      </c>
      <c r="P418" s="4" t="s">
        <v>4084</v>
      </c>
      <c r="Q418" s="1" t="b">
        <v>0</v>
      </c>
      <c r="R418" s="2">
        <v>2</v>
      </c>
      <c r="S418" s="3">
        <v>1300</v>
      </c>
      <c r="T418" s="2" t="s">
        <v>29</v>
      </c>
      <c r="U418" s="3">
        <v>0</v>
      </c>
      <c r="V418" s="2" t="s">
        <v>29</v>
      </c>
      <c r="W418" s="3">
        <v>0</v>
      </c>
      <c r="X418" s="2" t="s">
        <v>29</v>
      </c>
      <c r="Y418" s="3">
        <v>0</v>
      </c>
      <c r="Z418" s="1" t="s">
        <v>29</v>
      </c>
      <c r="AA418" s="1" t="b">
        <v>0</v>
      </c>
    </row>
    <row r="419" spans="1:27" x14ac:dyDescent="0.25">
      <c r="A419" s="1"/>
      <c r="B419" s="1"/>
      <c r="C419" s="2"/>
      <c r="D419" s="1"/>
      <c r="E419" s="2"/>
      <c r="F419" s="1"/>
      <c r="G419" s="1"/>
      <c r="H419" s="1"/>
      <c r="I419" s="2"/>
      <c r="J419" s="3"/>
      <c r="K419" s="3"/>
      <c r="L419" s="6">
        <f>SUBTOTAL(9,L413:L418)</f>
        <v>46060</v>
      </c>
      <c r="M419" s="1"/>
      <c r="N419" s="1"/>
      <c r="O419" s="3"/>
      <c r="P419" s="4"/>
      <c r="Q419" s="1"/>
      <c r="R419" s="2"/>
      <c r="S419" s="3"/>
      <c r="T419" s="2"/>
      <c r="U419" s="3"/>
      <c r="V419" s="2"/>
      <c r="W419" s="3"/>
      <c r="X419" s="2"/>
      <c r="Y419" s="3"/>
      <c r="Z419" s="1"/>
      <c r="AA419" s="1"/>
    </row>
    <row r="420" spans="1:27" x14ac:dyDescent="0.25">
      <c r="A420" s="5" t="s">
        <v>4451</v>
      </c>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1:27" x14ac:dyDescent="0.25">
      <c r="A421" s="1" t="b">
        <v>0</v>
      </c>
      <c r="B421" s="1" t="s">
        <v>4452</v>
      </c>
      <c r="C421" s="2">
        <v>1</v>
      </c>
      <c r="D421" s="1" t="s">
        <v>27</v>
      </c>
      <c r="E421" s="2">
        <v>9480</v>
      </c>
      <c r="F421" s="1" t="s">
        <v>1574</v>
      </c>
      <c r="G421" s="1" t="s">
        <v>4453</v>
      </c>
      <c r="H421" s="1" t="s">
        <v>4453</v>
      </c>
      <c r="I421" s="2" t="s">
        <v>29</v>
      </c>
      <c r="J421" s="3">
        <v>5</v>
      </c>
      <c r="K421" s="3">
        <v>20000</v>
      </c>
      <c r="L421" s="3">
        <v>100000</v>
      </c>
      <c r="M421" s="1" t="s">
        <v>751</v>
      </c>
      <c r="N421" s="1" t="s">
        <v>29</v>
      </c>
      <c r="O421" s="3">
        <v>0</v>
      </c>
      <c r="P421" s="4" t="s">
        <v>4454</v>
      </c>
      <c r="Q421" s="1" t="b">
        <v>0</v>
      </c>
      <c r="R421" s="2">
        <v>20000</v>
      </c>
      <c r="S421" s="3">
        <v>100000</v>
      </c>
      <c r="T421" s="2" t="s">
        <v>29</v>
      </c>
      <c r="U421" s="3">
        <v>0</v>
      </c>
      <c r="V421" s="2" t="s">
        <v>29</v>
      </c>
      <c r="W421" s="3">
        <v>0</v>
      </c>
      <c r="X421" s="2" t="s">
        <v>29</v>
      </c>
      <c r="Y421" s="3">
        <v>0</v>
      </c>
      <c r="Z421" s="1" t="s">
        <v>29</v>
      </c>
      <c r="AA421" s="1" t="b">
        <v>0</v>
      </c>
    </row>
    <row r="422" spans="1:27" x14ac:dyDescent="0.25">
      <c r="A422" s="1" t="b">
        <v>0</v>
      </c>
      <c r="B422" s="1" t="s">
        <v>4455</v>
      </c>
      <c r="C422" s="2">
        <v>2</v>
      </c>
      <c r="D422" s="1" t="s">
        <v>752</v>
      </c>
      <c r="E422" s="2">
        <v>9481</v>
      </c>
      <c r="F422" s="1" t="s">
        <v>4456</v>
      </c>
      <c r="G422" s="1" t="s">
        <v>4457</v>
      </c>
      <c r="H422" s="1" t="s">
        <v>4457</v>
      </c>
      <c r="I422" s="2" t="s">
        <v>29</v>
      </c>
      <c r="J422" s="3">
        <v>3</v>
      </c>
      <c r="K422" s="3">
        <v>5000</v>
      </c>
      <c r="L422" s="3">
        <v>15000</v>
      </c>
      <c r="M422" s="1" t="s">
        <v>751</v>
      </c>
      <c r="N422" s="1" t="s">
        <v>29</v>
      </c>
      <c r="O422" s="3">
        <v>0</v>
      </c>
      <c r="P422" s="4" t="s">
        <v>4454</v>
      </c>
      <c r="Q422" s="1" t="b">
        <v>0</v>
      </c>
      <c r="R422" s="2">
        <v>5000</v>
      </c>
      <c r="S422" s="3">
        <v>15000</v>
      </c>
      <c r="T422" s="2" t="s">
        <v>29</v>
      </c>
      <c r="U422" s="3">
        <v>0</v>
      </c>
      <c r="V422" s="2" t="s">
        <v>29</v>
      </c>
      <c r="W422" s="3">
        <v>0</v>
      </c>
      <c r="X422" s="2" t="s">
        <v>29</v>
      </c>
      <c r="Y422" s="3">
        <v>0</v>
      </c>
      <c r="Z422" s="1" t="s">
        <v>29</v>
      </c>
      <c r="AA422" s="1" t="b">
        <v>0</v>
      </c>
    </row>
    <row r="423" spans="1:27" x14ac:dyDescent="0.25">
      <c r="A423" s="1"/>
      <c r="B423" s="1"/>
      <c r="C423" s="2"/>
      <c r="D423" s="1"/>
      <c r="E423" s="2"/>
      <c r="F423" s="1"/>
      <c r="G423" s="1"/>
      <c r="H423" s="1"/>
      <c r="I423" s="2"/>
      <c r="J423" s="3"/>
      <c r="K423" s="3"/>
      <c r="L423" s="6">
        <f>SUBTOTAL(9,L421:L422)</f>
        <v>115000</v>
      </c>
      <c r="M423" s="1"/>
      <c r="N423" s="1"/>
      <c r="O423" s="3"/>
      <c r="P423" s="4"/>
      <c r="Q423" s="1"/>
      <c r="R423" s="2"/>
      <c r="S423" s="3"/>
      <c r="T423" s="2"/>
      <c r="U423" s="3"/>
      <c r="V423" s="2"/>
      <c r="W423" s="3"/>
      <c r="X423" s="2"/>
      <c r="Y423" s="3"/>
      <c r="Z423" s="1"/>
      <c r="AA423" s="1"/>
    </row>
    <row r="424" spans="1:27" x14ac:dyDescent="0.25">
      <c r="A424" s="5" t="s">
        <v>4458</v>
      </c>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1:27" x14ac:dyDescent="0.25">
      <c r="A425" s="1" t="b">
        <v>0</v>
      </c>
      <c r="B425" s="1" t="s">
        <v>4459</v>
      </c>
      <c r="C425" s="2">
        <v>1</v>
      </c>
      <c r="D425" s="1" t="s">
        <v>776</v>
      </c>
      <c r="E425" s="2">
        <v>192</v>
      </c>
      <c r="F425" s="1" t="s">
        <v>1697</v>
      </c>
      <c r="G425" s="1" t="s">
        <v>1698</v>
      </c>
      <c r="H425" s="1" t="s">
        <v>1699</v>
      </c>
      <c r="I425" s="2" t="s">
        <v>29</v>
      </c>
      <c r="J425" s="3">
        <v>27</v>
      </c>
      <c r="K425" s="3">
        <v>100</v>
      </c>
      <c r="L425" s="3">
        <v>2700</v>
      </c>
      <c r="M425" s="1" t="s">
        <v>29</v>
      </c>
      <c r="N425" s="1" t="s">
        <v>40</v>
      </c>
      <c r="O425" s="3">
        <v>0</v>
      </c>
      <c r="P425" s="4" t="s">
        <v>4460</v>
      </c>
      <c r="Q425" s="1" t="b">
        <v>0</v>
      </c>
      <c r="R425" s="2">
        <v>100</v>
      </c>
      <c r="S425" s="3">
        <v>2700</v>
      </c>
      <c r="T425" s="2" t="s">
        <v>29</v>
      </c>
      <c r="U425" s="3">
        <v>0</v>
      </c>
      <c r="V425" s="2" t="s">
        <v>29</v>
      </c>
      <c r="W425" s="3">
        <v>0</v>
      </c>
      <c r="X425" s="2" t="s">
        <v>29</v>
      </c>
      <c r="Y425" s="3">
        <v>0</v>
      </c>
      <c r="Z425" s="1" t="s">
        <v>29</v>
      </c>
      <c r="AA425" s="1" t="b">
        <v>0</v>
      </c>
    </row>
    <row r="426" spans="1:27" x14ac:dyDescent="0.25">
      <c r="A426" s="1" t="b">
        <v>0</v>
      </c>
      <c r="B426" s="1" t="s">
        <v>4461</v>
      </c>
      <c r="C426" s="2">
        <v>1</v>
      </c>
      <c r="D426" s="1" t="s">
        <v>776</v>
      </c>
      <c r="E426" s="2">
        <v>193</v>
      </c>
      <c r="F426" s="1" t="s">
        <v>1697</v>
      </c>
      <c r="G426" s="1" t="s">
        <v>1700</v>
      </c>
      <c r="H426" s="1" t="s">
        <v>1701</v>
      </c>
      <c r="I426" s="2" t="s">
        <v>29</v>
      </c>
      <c r="J426" s="3">
        <v>25</v>
      </c>
      <c r="K426" s="3">
        <v>600</v>
      </c>
      <c r="L426" s="3">
        <v>15000</v>
      </c>
      <c r="M426" s="1" t="s">
        <v>29</v>
      </c>
      <c r="N426" s="1" t="s">
        <v>40</v>
      </c>
      <c r="O426" s="3">
        <v>0</v>
      </c>
      <c r="P426" s="4" t="s">
        <v>4460</v>
      </c>
      <c r="Q426" s="1" t="b">
        <v>0</v>
      </c>
      <c r="R426" s="2">
        <v>600</v>
      </c>
      <c r="S426" s="3">
        <v>15000</v>
      </c>
      <c r="T426" s="2" t="s">
        <v>29</v>
      </c>
      <c r="U426" s="3">
        <v>0</v>
      </c>
      <c r="V426" s="2" t="s">
        <v>29</v>
      </c>
      <c r="W426" s="3">
        <v>0</v>
      </c>
      <c r="X426" s="2" t="s">
        <v>29</v>
      </c>
      <c r="Y426" s="3">
        <v>0</v>
      </c>
      <c r="Z426" s="1" t="s">
        <v>29</v>
      </c>
      <c r="AA426" s="1" t="b">
        <v>0</v>
      </c>
    </row>
    <row r="427" spans="1:27" x14ac:dyDescent="0.25">
      <c r="A427" s="1" t="b">
        <v>0</v>
      </c>
      <c r="B427" s="1" t="s">
        <v>4462</v>
      </c>
      <c r="C427" s="2">
        <v>1</v>
      </c>
      <c r="D427" s="1" t="s">
        <v>776</v>
      </c>
      <c r="E427" s="2">
        <v>194</v>
      </c>
      <c r="F427" s="1" t="s">
        <v>1697</v>
      </c>
      <c r="G427" s="1" t="s">
        <v>1702</v>
      </c>
      <c r="H427" s="1" t="s">
        <v>1703</v>
      </c>
      <c r="I427" s="2" t="s">
        <v>29</v>
      </c>
      <c r="J427" s="3">
        <v>26</v>
      </c>
      <c r="K427" s="3">
        <v>750</v>
      </c>
      <c r="L427" s="3">
        <v>19500</v>
      </c>
      <c r="M427" s="1" t="s">
        <v>29</v>
      </c>
      <c r="N427" s="1" t="s">
        <v>40</v>
      </c>
      <c r="O427" s="3">
        <v>0</v>
      </c>
      <c r="P427" s="4" t="s">
        <v>4460</v>
      </c>
      <c r="Q427" s="1" t="b">
        <v>0</v>
      </c>
      <c r="R427" s="2">
        <v>750</v>
      </c>
      <c r="S427" s="3">
        <v>19500</v>
      </c>
      <c r="T427" s="2" t="s">
        <v>29</v>
      </c>
      <c r="U427" s="3">
        <v>0</v>
      </c>
      <c r="V427" s="2" t="s">
        <v>29</v>
      </c>
      <c r="W427" s="3">
        <v>0</v>
      </c>
      <c r="X427" s="2" t="s">
        <v>29</v>
      </c>
      <c r="Y427" s="3">
        <v>0</v>
      </c>
      <c r="Z427" s="1" t="s">
        <v>29</v>
      </c>
      <c r="AA427" s="1" t="b">
        <v>0</v>
      </c>
    </row>
    <row r="428" spans="1:27" x14ac:dyDescent="0.25">
      <c r="A428" s="1" t="b">
        <v>0</v>
      </c>
      <c r="B428" s="1" t="s">
        <v>4463</v>
      </c>
      <c r="C428" s="2">
        <v>1</v>
      </c>
      <c r="D428" s="1" t="s">
        <v>776</v>
      </c>
      <c r="E428" s="2">
        <v>195</v>
      </c>
      <c r="F428" s="1" t="s">
        <v>1697</v>
      </c>
      <c r="G428" s="1" t="s">
        <v>1704</v>
      </c>
      <c r="H428" s="1" t="s">
        <v>1705</v>
      </c>
      <c r="I428" s="2" t="s">
        <v>29</v>
      </c>
      <c r="J428" s="3">
        <v>62</v>
      </c>
      <c r="K428" s="3">
        <v>10</v>
      </c>
      <c r="L428" s="3">
        <v>620</v>
      </c>
      <c r="M428" s="1" t="s">
        <v>751</v>
      </c>
      <c r="N428" s="1" t="s">
        <v>40</v>
      </c>
      <c r="O428" s="3">
        <v>0</v>
      </c>
      <c r="P428" s="4" t="s">
        <v>4460</v>
      </c>
      <c r="Q428" s="1" t="b">
        <v>0</v>
      </c>
      <c r="R428" s="2">
        <v>10</v>
      </c>
      <c r="S428" s="3">
        <v>620</v>
      </c>
      <c r="T428" s="2" t="s">
        <v>29</v>
      </c>
      <c r="U428" s="3">
        <v>0</v>
      </c>
      <c r="V428" s="2" t="s">
        <v>29</v>
      </c>
      <c r="W428" s="3">
        <v>0</v>
      </c>
      <c r="X428" s="2" t="s">
        <v>29</v>
      </c>
      <c r="Y428" s="3">
        <v>0</v>
      </c>
      <c r="Z428" s="1" t="s">
        <v>29</v>
      </c>
      <c r="AA428" s="1" t="b">
        <v>0</v>
      </c>
    </row>
    <row r="429" spans="1:27" x14ac:dyDescent="0.25">
      <c r="A429" s="1" t="b">
        <v>0</v>
      </c>
      <c r="B429" s="1" t="s">
        <v>4464</v>
      </c>
      <c r="C429" s="2">
        <v>2</v>
      </c>
      <c r="D429" s="1" t="s">
        <v>748</v>
      </c>
      <c r="E429" s="2">
        <v>212</v>
      </c>
      <c r="F429" s="1" t="s">
        <v>1697</v>
      </c>
      <c r="G429" s="1" t="s">
        <v>1717</v>
      </c>
      <c r="H429" s="1" t="s">
        <v>1718</v>
      </c>
      <c r="I429" s="2" t="s">
        <v>29</v>
      </c>
      <c r="J429" s="3">
        <v>1949</v>
      </c>
      <c r="K429" s="3">
        <v>12</v>
      </c>
      <c r="L429" s="3">
        <v>23388</v>
      </c>
      <c r="M429" s="1" t="s">
        <v>751</v>
      </c>
      <c r="N429" s="1" t="s">
        <v>40</v>
      </c>
      <c r="O429" s="3">
        <v>0</v>
      </c>
      <c r="P429" s="4" t="s">
        <v>4460</v>
      </c>
      <c r="Q429" s="1" t="b">
        <v>0</v>
      </c>
      <c r="R429" s="2">
        <v>12</v>
      </c>
      <c r="S429" s="3">
        <v>23388</v>
      </c>
      <c r="T429" s="2" t="s">
        <v>29</v>
      </c>
      <c r="U429" s="3">
        <v>0</v>
      </c>
      <c r="V429" s="2" t="s">
        <v>29</v>
      </c>
      <c r="W429" s="3">
        <v>0</v>
      </c>
      <c r="X429" s="2" t="s">
        <v>29</v>
      </c>
      <c r="Y429" s="3">
        <v>0</v>
      </c>
      <c r="Z429" s="1" t="s">
        <v>29</v>
      </c>
      <c r="AA429" s="1" t="b">
        <v>0</v>
      </c>
    </row>
    <row r="430" spans="1:27" x14ac:dyDescent="0.25">
      <c r="A430" s="1" t="b">
        <v>0</v>
      </c>
      <c r="B430" s="1" t="s">
        <v>4465</v>
      </c>
      <c r="C430" s="2">
        <v>2</v>
      </c>
      <c r="D430" s="1" t="s">
        <v>748</v>
      </c>
      <c r="E430" s="2">
        <v>213</v>
      </c>
      <c r="F430" s="1" t="s">
        <v>1697</v>
      </c>
      <c r="G430" s="1" t="s">
        <v>1719</v>
      </c>
      <c r="H430" s="1" t="s">
        <v>1720</v>
      </c>
      <c r="I430" s="2" t="s">
        <v>29</v>
      </c>
      <c r="J430" s="3">
        <v>1090</v>
      </c>
      <c r="K430" s="3">
        <v>13</v>
      </c>
      <c r="L430" s="3">
        <v>14170</v>
      </c>
      <c r="M430" s="1" t="s">
        <v>751</v>
      </c>
      <c r="N430" s="1" t="s">
        <v>40</v>
      </c>
      <c r="O430" s="3">
        <v>0</v>
      </c>
      <c r="P430" s="4" t="s">
        <v>4460</v>
      </c>
      <c r="Q430" s="1" t="b">
        <v>0</v>
      </c>
      <c r="R430" s="2">
        <v>13</v>
      </c>
      <c r="S430" s="3">
        <v>14170</v>
      </c>
      <c r="T430" s="2" t="s">
        <v>29</v>
      </c>
      <c r="U430" s="3">
        <v>0</v>
      </c>
      <c r="V430" s="2" t="s">
        <v>29</v>
      </c>
      <c r="W430" s="3">
        <v>0</v>
      </c>
      <c r="X430" s="2" t="s">
        <v>29</v>
      </c>
      <c r="Y430" s="3">
        <v>0</v>
      </c>
      <c r="Z430" s="1" t="s">
        <v>29</v>
      </c>
      <c r="AA430" s="1" t="b">
        <v>0</v>
      </c>
    </row>
    <row r="431" spans="1:27" x14ac:dyDescent="0.25">
      <c r="A431" s="1" t="b">
        <v>0</v>
      </c>
      <c r="B431" s="1" t="s">
        <v>4466</v>
      </c>
      <c r="C431" s="2">
        <v>2</v>
      </c>
      <c r="D431" s="1" t="s">
        <v>748</v>
      </c>
      <c r="E431" s="2">
        <v>214</v>
      </c>
      <c r="F431" s="1" t="s">
        <v>1697</v>
      </c>
      <c r="G431" s="1" t="s">
        <v>1721</v>
      </c>
      <c r="H431" s="1" t="s">
        <v>1722</v>
      </c>
      <c r="I431" s="2" t="s">
        <v>29</v>
      </c>
      <c r="J431" s="3">
        <v>737</v>
      </c>
      <c r="K431" s="3">
        <v>15</v>
      </c>
      <c r="L431" s="3">
        <v>11055</v>
      </c>
      <c r="M431" s="1" t="s">
        <v>29</v>
      </c>
      <c r="N431" s="1" t="s">
        <v>40</v>
      </c>
      <c r="O431" s="3">
        <v>0</v>
      </c>
      <c r="P431" s="4" t="s">
        <v>4460</v>
      </c>
      <c r="Q431" s="1" t="b">
        <v>0</v>
      </c>
      <c r="R431" s="2">
        <v>15</v>
      </c>
      <c r="S431" s="3">
        <v>11055</v>
      </c>
      <c r="T431" s="2" t="s">
        <v>29</v>
      </c>
      <c r="U431" s="3">
        <v>0</v>
      </c>
      <c r="V431" s="2" t="s">
        <v>29</v>
      </c>
      <c r="W431" s="3">
        <v>0</v>
      </c>
      <c r="X431" s="2" t="s">
        <v>29</v>
      </c>
      <c r="Y431" s="3">
        <v>0</v>
      </c>
      <c r="Z431" s="1" t="s">
        <v>29</v>
      </c>
      <c r="AA431" s="1" t="b">
        <v>0</v>
      </c>
    </row>
    <row r="432" spans="1:27" x14ac:dyDescent="0.25">
      <c r="A432" s="1" t="b">
        <v>0</v>
      </c>
      <c r="B432" s="1" t="s">
        <v>4467</v>
      </c>
      <c r="C432" s="2">
        <v>2</v>
      </c>
      <c r="D432" s="1" t="s">
        <v>748</v>
      </c>
      <c r="E432" s="2">
        <v>215</v>
      </c>
      <c r="F432" s="1" t="s">
        <v>1697</v>
      </c>
      <c r="G432" s="1" t="s">
        <v>1723</v>
      </c>
      <c r="H432" s="1" t="s">
        <v>1724</v>
      </c>
      <c r="I432" s="2" t="s">
        <v>29</v>
      </c>
      <c r="J432" s="3">
        <v>597</v>
      </c>
      <c r="K432" s="3">
        <v>10</v>
      </c>
      <c r="L432" s="3">
        <v>5970</v>
      </c>
      <c r="M432" s="1" t="s">
        <v>751</v>
      </c>
      <c r="N432" s="1" t="s">
        <v>40</v>
      </c>
      <c r="O432" s="3">
        <v>0</v>
      </c>
      <c r="P432" s="4" t="s">
        <v>4460</v>
      </c>
      <c r="Q432" s="1" t="b">
        <v>0</v>
      </c>
      <c r="R432" s="2">
        <v>10</v>
      </c>
      <c r="S432" s="3">
        <v>5970</v>
      </c>
      <c r="T432" s="2" t="s">
        <v>29</v>
      </c>
      <c r="U432" s="3">
        <v>0</v>
      </c>
      <c r="V432" s="2" t="s">
        <v>29</v>
      </c>
      <c r="W432" s="3">
        <v>0</v>
      </c>
      <c r="X432" s="2" t="s">
        <v>29</v>
      </c>
      <c r="Y432" s="3">
        <v>0</v>
      </c>
      <c r="Z432" s="1" t="s">
        <v>29</v>
      </c>
      <c r="AA432" s="1" t="b">
        <v>0</v>
      </c>
    </row>
    <row r="433" spans="1:27" x14ac:dyDescent="0.25">
      <c r="A433" s="1" t="b">
        <v>0</v>
      </c>
      <c r="B433" s="1" t="s">
        <v>4468</v>
      </c>
      <c r="C433" s="2">
        <v>3</v>
      </c>
      <c r="D433" s="1" t="s">
        <v>701</v>
      </c>
      <c r="E433" s="2">
        <v>219</v>
      </c>
      <c r="F433" s="1" t="s">
        <v>1725</v>
      </c>
      <c r="G433" s="1" t="s">
        <v>1726</v>
      </c>
      <c r="H433" s="1" t="s">
        <v>1727</v>
      </c>
      <c r="I433" s="2" t="s">
        <v>29</v>
      </c>
      <c r="J433" s="3">
        <v>1156</v>
      </c>
      <c r="K433" s="3">
        <v>7</v>
      </c>
      <c r="L433" s="3">
        <v>8092</v>
      </c>
      <c r="M433" s="1" t="s">
        <v>751</v>
      </c>
      <c r="N433" s="1" t="s">
        <v>40</v>
      </c>
      <c r="O433" s="3">
        <v>0</v>
      </c>
      <c r="P433" s="4" t="s">
        <v>4460</v>
      </c>
      <c r="Q433" s="1" t="b">
        <v>0</v>
      </c>
      <c r="R433" s="2">
        <v>7</v>
      </c>
      <c r="S433" s="3">
        <v>8092</v>
      </c>
      <c r="T433" s="2" t="s">
        <v>29</v>
      </c>
      <c r="U433" s="3">
        <v>0</v>
      </c>
      <c r="V433" s="2" t="s">
        <v>29</v>
      </c>
      <c r="W433" s="3">
        <v>0</v>
      </c>
      <c r="X433" s="2" t="s">
        <v>29</v>
      </c>
      <c r="Y433" s="3">
        <v>0</v>
      </c>
      <c r="Z433" s="1" t="s">
        <v>29</v>
      </c>
      <c r="AA433" s="1" t="b">
        <v>0</v>
      </c>
    </row>
    <row r="434" spans="1:27" x14ac:dyDescent="0.25">
      <c r="A434" s="1" t="b">
        <v>0</v>
      </c>
      <c r="B434" s="1" t="s">
        <v>4469</v>
      </c>
      <c r="C434" s="2">
        <v>3</v>
      </c>
      <c r="D434" s="1" t="s">
        <v>701</v>
      </c>
      <c r="E434" s="2">
        <v>220</v>
      </c>
      <c r="F434" s="1" t="s">
        <v>1725</v>
      </c>
      <c r="G434" s="1" t="s">
        <v>1728</v>
      </c>
      <c r="H434" s="1" t="s">
        <v>1727</v>
      </c>
      <c r="I434" s="2" t="s">
        <v>29</v>
      </c>
      <c r="J434" s="3">
        <v>1713</v>
      </c>
      <c r="K434" s="3">
        <v>20</v>
      </c>
      <c r="L434" s="3">
        <v>34260</v>
      </c>
      <c r="M434" s="1" t="s">
        <v>29</v>
      </c>
      <c r="N434" s="1" t="s">
        <v>40</v>
      </c>
      <c r="O434" s="3">
        <v>0</v>
      </c>
      <c r="P434" s="4" t="s">
        <v>4460</v>
      </c>
      <c r="Q434" s="1" t="b">
        <v>0</v>
      </c>
      <c r="R434" s="2">
        <v>20</v>
      </c>
      <c r="S434" s="3">
        <v>34260</v>
      </c>
      <c r="T434" s="2" t="s">
        <v>29</v>
      </c>
      <c r="U434" s="3">
        <v>0</v>
      </c>
      <c r="V434" s="2" t="s">
        <v>29</v>
      </c>
      <c r="W434" s="3">
        <v>0</v>
      </c>
      <c r="X434" s="2" t="s">
        <v>29</v>
      </c>
      <c r="Y434" s="3">
        <v>0</v>
      </c>
      <c r="Z434" s="1" t="s">
        <v>29</v>
      </c>
      <c r="AA434" s="1" t="b">
        <v>0</v>
      </c>
    </row>
    <row r="435" spans="1:27" x14ac:dyDescent="0.25">
      <c r="A435" s="1" t="b">
        <v>0</v>
      </c>
      <c r="B435" s="1" t="s">
        <v>4470</v>
      </c>
      <c r="C435" s="2">
        <v>3</v>
      </c>
      <c r="D435" s="1" t="s">
        <v>701</v>
      </c>
      <c r="E435" s="2">
        <v>221</v>
      </c>
      <c r="F435" s="1" t="s">
        <v>1725</v>
      </c>
      <c r="G435" s="1" t="s">
        <v>1729</v>
      </c>
      <c r="H435" s="1" t="s">
        <v>1727</v>
      </c>
      <c r="I435" s="2" t="s">
        <v>29</v>
      </c>
      <c r="J435" s="3">
        <v>2184</v>
      </c>
      <c r="K435" s="3">
        <v>6</v>
      </c>
      <c r="L435" s="3">
        <v>13104</v>
      </c>
      <c r="M435" s="1" t="s">
        <v>751</v>
      </c>
      <c r="N435" s="1" t="s">
        <v>40</v>
      </c>
      <c r="O435" s="3">
        <v>0</v>
      </c>
      <c r="P435" s="4" t="s">
        <v>4460</v>
      </c>
      <c r="Q435" s="1" t="b">
        <v>0</v>
      </c>
      <c r="R435" s="2">
        <v>6</v>
      </c>
      <c r="S435" s="3">
        <v>13104</v>
      </c>
      <c r="T435" s="2" t="s">
        <v>29</v>
      </c>
      <c r="U435" s="3">
        <v>0</v>
      </c>
      <c r="V435" s="2" t="s">
        <v>29</v>
      </c>
      <c r="W435" s="3">
        <v>0</v>
      </c>
      <c r="X435" s="2" t="s">
        <v>29</v>
      </c>
      <c r="Y435" s="3">
        <v>0</v>
      </c>
      <c r="Z435" s="1" t="s">
        <v>29</v>
      </c>
      <c r="AA435" s="1" t="b">
        <v>0</v>
      </c>
    </row>
    <row r="436" spans="1:27" x14ac:dyDescent="0.25">
      <c r="A436" s="1" t="b">
        <v>0</v>
      </c>
      <c r="B436" s="1" t="s">
        <v>4471</v>
      </c>
      <c r="C436" s="2">
        <v>3</v>
      </c>
      <c r="D436" s="1" t="s">
        <v>701</v>
      </c>
      <c r="E436" s="2">
        <v>222</v>
      </c>
      <c r="F436" s="1" t="s">
        <v>1725</v>
      </c>
      <c r="G436" s="1" t="s">
        <v>1730</v>
      </c>
      <c r="H436" s="1" t="s">
        <v>1727</v>
      </c>
      <c r="I436" s="2" t="s">
        <v>29</v>
      </c>
      <c r="J436" s="3">
        <v>2492</v>
      </c>
      <c r="K436" s="3">
        <v>8</v>
      </c>
      <c r="L436" s="3">
        <v>19936</v>
      </c>
      <c r="M436" s="1" t="s">
        <v>751</v>
      </c>
      <c r="N436" s="1" t="s">
        <v>40</v>
      </c>
      <c r="O436" s="3">
        <v>0</v>
      </c>
      <c r="P436" s="4" t="s">
        <v>4460</v>
      </c>
      <c r="Q436" s="1" t="b">
        <v>0</v>
      </c>
      <c r="R436" s="2">
        <v>8</v>
      </c>
      <c r="S436" s="3">
        <v>19936</v>
      </c>
      <c r="T436" s="2" t="s">
        <v>29</v>
      </c>
      <c r="U436" s="3">
        <v>0</v>
      </c>
      <c r="V436" s="2" t="s">
        <v>29</v>
      </c>
      <c r="W436" s="3">
        <v>0</v>
      </c>
      <c r="X436" s="2" t="s">
        <v>29</v>
      </c>
      <c r="Y436" s="3">
        <v>0</v>
      </c>
      <c r="Z436" s="1" t="s">
        <v>29</v>
      </c>
      <c r="AA436" s="1" t="b">
        <v>0</v>
      </c>
    </row>
    <row r="437" spans="1:27" x14ac:dyDescent="0.25">
      <c r="A437" s="1" t="b">
        <v>0</v>
      </c>
      <c r="B437" s="1" t="s">
        <v>4472</v>
      </c>
      <c r="C437" s="2">
        <v>3</v>
      </c>
      <c r="D437" s="1" t="s">
        <v>701</v>
      </c>
      <c r="E437" s="2">
        <v>223</v>
      </c>
      <c r="F437" s="1" t="s">
        <v>1725</v>
      </c>
      <c r="G437" s="1" t="s">
        <v>1731</v>
      </c>
      <c r="H437" s="1" t="s">
        <v>1727</v>
      </c>
      <c r="I437" s="2" t="s">
        <v>29</v>
      </c>
      <c r="J437" s="3">
        <v>2501</v>
      </c>
      <c r="K437" s="3">
        <v>5</v>
      </c>
      <c r="L437" s="3">
        <v>12505</v>
      </c>
      <c r="M437" s="1" t="s">
        <v>29</v>
      </c>
      <c r="N437" s="1" t="s">
        <v>40</v>
      </c>
      <c r="O437" s="3">
        <v>0</v>
      </c>
      <c r="P437" s="4" t="s">
        <v>4460</v>
      </c>
      <c r="Q437" s="1" t="b">
        <v>0</v>
      </c>
      <c r="R437" s="2">
        <v>5</v>
      </c>
      <c r="S437" s="3">
        <v>12505</v>
      </c>
      <c r="T437" s="2" t="s">
        <v>29</v>
      </c>
      <c r="U437" s="3">
        <v>0</v>
      </c>
      <c r="V437" s="2" t="s">
        <v>29</v>
      </c>
      <c r="W437" s="3">
        <v>0</v>
      </c>
      <c r="X437" s="2" t="s">
        <v>29</v>
      </c>
      <c r="Y437" s="3">
        <v>0</v>
      </c>
      <c r="Z437" s="1" t="s">
        <v>29</v>
      </c>
      <c r="AA437" s="1" t="b">
        <v>0</v>
      </c>
    </row>
    <row r="438" spans="1:27" x14ac:dyDescent="0.25">
      <c r="A438" s="1" t="b">
        <v>0</v>
      </c>
      <c r="B438" s="1" t="s">
        <v>4473</v>
      </c>
      <c r="C438" s="2">
        <v>3</v>
      </c>
      <c r="D438" s="1" t="s">
        <v>701</v>
      </c>
      <c r="E438" s="2">
        <v>224</v>
      </c>
      <c r="F438" s="1" t="s">
        <v>1732</v>
      </c>
      <c r="G438" s="1" t="s">
        <v>1733</v>
      </c>
      <c r="H438" s="1" t="s">
        <v>1734</v>
      </c>
      <c r="I438" s="2" t="s">
        <v>29</v>
      </c>
      <c r="J438" s="3">
        <v>20</v>
      </c>
      <c r="K438" s="3">
        <v>26</v>
      </c>
      <c r="L438" s="3">
        <v>520</v>
      </c>
      <c r="M438" s="1" t="s">
        <v>751</v>
      </c>
      <c r="N438" s="1" t="s">
        <v>40</v>
      </c>
      <c r="O438" s="3">
        <v>0</v>
      </c>
      <c r="P438" s="4" t="s">
        <v>4460</v>
      </c>
      <c r="Q438" s="1" t="b">
        <v>0</v>
      </c>
      <c r="R438" s="2">
        <v>26</v>
      </c>
      <c r="S438" s="3">
        <v>520</v>
      </c>
      <c r="T438" s="2" t="s">
        <v>29</v>
      </c>
      <c r="U438" s="3">
        <v>0</v>
      </c>
      <c r="V438" s="2" t="s">
        <v>29</v>
      </c>
      <c r="W438" s="3">
        <v>0</v>
      </c>
      <c r="X438" s="2" t="s">
        <v>29</v>
      </c>
      <c r="Y438" s="3">
        <v>0</v>
      </c>
      <c r="Z438" s="1" t="s">
        <v>29</v>
      </c>
      <c r="AA438" s="1" t="b">
        <v>0</v>
      </c>
    </row>
    <row r="439" spans="1:27" x14ac:dyDescent="0.25">
      <c r="A439" s="1" t="b">
        <v>0</v>
      </c>
      <c r="B439" s="1" t="s">
        <v>4474</v>
      </c>
      <c r="C439" s="2">
        <v>3</v>
      </c>
      <c r="D439" s="1" t="s">
        <v>701</v>
      </c>
      <c r="E439" s="2">
        <v>225</v>
      </c>
      <c r="F439" s="1" t="s">
        <v>1732</v>
      </c>
      <c r="G439" s="1" t="s">
        <v>1735</v>
      </c>
      <c r="H439" s="1" t="s">
        <v>1734</v>
      </c>
      <c r="I439" s="2" t="s">
        <v>29</v>
      </c>
      <c r="J439" s="3">
        <v>29.85</v>
      </c>
      <c r="K439" s="3">
        <v>50</v>
      </c>
      <c r="L439" s="3">
        <v>1492.5</v>
      </c>
      <c r="M439" s="1" t="s">
        <v>751</v>
      </c>
      <c r="N439" s="1" t="s">
        <v>40</v>
      </c>
      <c r="O439" s="3">
        <v>0</v>
      </c>
      <c r="P439" s="4" t="s">
        <v>4460</v>
      </c>
      <c r="Q439" s="1" t="b">
        <v>0</v>
      </c>
      <c r="R439" s="2">
        <v>50</v>
      </c>
      <c r="S439" s="3">
        <v>1492.5</v>
      </c>
      <c r="T439" s="2" t="s">
        <v>29</v>
      </c>
      <c r="U439" s="3">
        <v>0</v>
      </c>
      <c r="V439" s="2" t="s">
        <v>29</v>
      </c>
      <c r="W439" s="3">
        <v>0</v>
      </c>
      <c r="X439" s="2" t="s">
        <v>29</v>
      </c>
      <c r="Y439" s="3">
        <v>0</v>
      </c>
      <c r="Z439" s="1" t="s">
        <v>29</v>
      </c>
      <c r="AA439" s="1" t="b">
        <v>0</v>
      </c>
    </row>
    <row r="440" spans="1:27" x14ac:dyDescent="0.25">
      <c r="A440" s="1" t="b">
        <v>0</v>
      </c>
      <c r="B440" s="1" t="s">
        <v>4475</v>
      </c>
      <c r="C440" s="2">
        <v>3</v>
      </c>
      <c r="D440" s="1" t="s">
        <v>701</v>
      </c>
      <c r="E440" s="2">
        <v>226</v>
      </c>
      <c r="F440" s="1" t="s">
        <v>1732</v>
      </c>
      <c r="G440" s="1" t="s">
        <v>1736</v>
      </c>
      <c r="H440" s="1" t="s">
        <v>1734</v>
      </c>
      <c r="I440" s="2" t="s">
        <v>29</v>
      </c>
      <c r="J440" s="3">
        <v>42</v>
      </c>
      <c r="K440" s="3">
        <v>20</v>
      </c>
      <c r="L440" s="3">
        <v>840</v>
      </c>
      <c r="M440" s="1" t="s">
        <v>751</v>
      </c>
      <c r="N440" s="1" t="s">
        <v>40</v>
      </c>
      <c r="O440" s="3">
        <v>0</v>
      </c>
      <c r="P440" s="4" t="s">
        <v>4460</v>
      </c>
      <c r="Q440" s="1" t="b">
        <v>0</v>
      </c>
      <c r="R440" s="2">
        <v>20</v>
      </c>
      <c r="S440" s="3">
        <v>840</v>
      </c>
      <c r="T440" s="2" t="s">
        <v>29</v>
      </c>
      <c r="U440" s="3">
        <v>0</v>
      </c>
      <c r="V440" s="2" t="s">
        <v>29</v>
      </c>
      <c r="W440" s="3">
        <v>0</v>
      </c>
      <c r="X440" s="2" t="s">
        <v>29</v>
      </c>
      <c r="Y440" s="3">
        <v>0</v>
      </c>
      <c r="Z440" s="1" t="s">
        <v>29</v>
      </c>
      <c r="AA440" s="1" t="b">
        <v>0</v>
      </c>
    </row>
    <row r="441" spans="1:27" x14ac:dyDescent="0.25">
      <c r="A441" s="1" t="b">
        <v>0</v>
      </c>
      <c r="B441" s="1" t="s">
        <v>4476</v>
      </c>
      <c r="C441" s="2">
        <v>3</v>
      </c>
      <c r="D441" s="1" t="s">
        <v>701</v>
      </c>
      <c r="E441" s="2">
        <v>227</v>
      </c>
      <c r="F441" s="1" t="s">
        <v>1732</v>
      </c>
      <c r="G441" s="1" t="s">
        <v>1737</v>
      </c>
      <c r="H441" s="1" t="s">
        <v>1734</v>
      </c>
      <c r="I441" s="2" t="s">
        <v>29</v>
      </c>
      <c r="J441" s="3">
        <v>51</v>
      </c>
      <c r="K441" s="3">
        <v>30</v>
      </c>
      <c r="L441" s="3">
        <v>1530</v>
      </c>
      <c r="M441" s="1" t="s">
        <v>751</v>
      </c>
      <c r="N441" s="1" t="s">
        <v>40</v>
      </c>
      <c r="O441" s="3">
        <v>0</v>
      </c>
      <c r="P441" s="4" t="s">
        <v>4460</v>
      </c>
      <c r="Q441" s="1" t="b">
        <v>0</v>
      </c>
      <c r="R441" s="2">
        <v>30</v>
      </c>
      <c r="S441" s="3">
        <v>1530</v>
      </c>
      <c r="T441" s="2" t="s">
        <v>29</v>
      </c>
      <c r="U441" s="3">
        <v>0</v>
      </c>
      <c r="V441" s="2" t="s">
        <v>29</v>
      </c>
      <c r="W441" s="3">
        <v>0</v>
      </c>
      <c r="X441" s="2" t="s">
        <v>29</v>
      </c>
      <c r="Y441" s="3">
        <v>0</v>
      </c>
      <c r="Z441" s="1" t="s">
        <v>29</v>
      </c>
      <c r="AA441" s="1" t="b">
        <v>0</v>
      </c>
    </row>
    <row r="442" spans="1:27" x14ac:dyDescent="0.25">
      <c r="A442" s="1" t="b">
        <v>0</v>
      </c>
      <c r="B442" s="1" t="s">
        <v>4477</v>
      </c>
      <c r="C442" s="2">
        <v>3</v>
      </c>
      <c r="D442" s="1" t="s">
        <v>701</v>
      </c>
      <c r="E442" s="2">
        <v>228</v>
      </c>
      <c r="F442" s="1" t="s">
        <v>1738</v>
      </c>
      <c r="G442" s="1" t="s">
        <v>1739</v>
      </c>
      <c r="H442" s="1" t="s">
        <v>1734</v>
      </c>
      <c r="I442" s="2" t="s">
        <v>29</v>
      </c>
      <c r="J442" s="3">
        <v>66</v>
      </c>
      <c r="K442" s="3">
        <v>20</v>
      </c>
      <c r="L442" s="3">
        <v>1320</v>
      </c>
      <c r="M442" s="1" t="s">
        <v>751</v>
      </c>
      <c r="N442" s="1" t="s">
        <v>40</v>
      </c>
      <c r="O442" s="3">
        <v>0</v>
      </c>
      <c r="P442" s="4" t="s">
        <v>4460</v>
      </c>
      <c r="Q442" s="1" t="b">
        <v>0</v>
      </c>
      <c r="R442" s="2">
        <v>20</v>
      </c>
      <c r="S442" s="3">
        <v>1320</v>
      </c>
      <c r="T442" s="2" t="s">
        <v>29</v>
      </c>
      <c r="U442" s="3">
        <v>0</v>
      </c>
      <c r="V442" s="2" t="s">
        <v>29</v>
      </c>
      <c r="W442" s="3">
        <v>0</v>
      </c>
      <c r="X442" s="2" t="s">
        <v>29</v>
      </c>
      <c r="Y442" s="3">
        <v>0</v>
      </c>
      <c r="Z442" s="1" t="s">
        <v>29</v>
      </c>
      <c r="AA442" s="1" t="b">
        <v>0</v>
      </c>
    </row>
    <row r="443" spans="1:27" x14ac:dyDescent="0.25">
      <c r="A443" s="1" t="b">
        <v>0</v>
      </c>
      <c r="B443" s="1" t="s">
        <v>4478</v>
      </c>
      <c r="C443" s="2">
        <v>3</v>
      </c>
      <c r="D443" s="1" t="s">
        <v>701</v>
      </c>
      <c r="E443" s="2">
        <v>231</v>
      </c>
      <c r="F443" s="1" t="s">
        <v>1740</v>
      </c>
      <c r="G443" s="1" t="s">
        <v>1741</v>
      </c>
      <c r="H443" s="1" t="s">
        <v>1742</v>
      </c>
      <c r="I443" s="2" t="s">
        <v>29</v>
      </c>
      <c r="J443" s="3">
        <v>1100</v>
      </c>
      <c r="K443" s="3">
        <v>40</v>
      </c>
      <c r="L443" s="3">
        <v>44000</v>
      </c>
      <c r="M443" s="1" t="s">
        <v>751</v>
      </c>
      <c r="N443" s="1" t="s">
        <v>40</v>
      </c>
      <c r="O443" s="3">
        <v>0</v>
      </c>
      <c r="P443" s="4" t="s">
        <v>4460</v>
      </c>
      <c r="Q443" s="1" t="b">
        <v>0</v>
      </c>
      <c r="R443" s="2">
        <v>40</v>
      </c>
      <c r="S443" s="3">
        <v>44000</v>
      </c>
      <c r="T443" s="2" t="s">
        <v>29</v>
      </c>
      <c r="U443" s="3">
        <v>0</v>
      </c>
      <c r="V443" s="2" t="s">
        <v>29</v>
      </c>
      <c r="W443" s="3">
        <v>0</v>
      </c>
      <c r="X443" s="2" t="s">
        <v>29</v>
      </c>
      <c r="Y443" s="3">
        <v>0</v>
      </c>
      <c r="Z443" s="1" t="s">
        <v>29</v>
      </c>
      <c r="AA443" s="1" t="b">
        <v>0</v>
      </c>
    </row>
    <row r="444" spans="1:27" x14ac:dyDescent="0.25">
      <c r="A444" s="1"/>
      <c r="B444" s="1"/>
      <c r="C444" s="2"/>
      <c r="D444" s="1"/>
      <c r="E444" s="2"/>
      <c r="F444" s="1"/>
      <c r="G444" s="1"/>
      <c r="H444" s="1"/>
      <c r="I444" s="2"/>
      <c r="J444" s="3"/>
      <c r="K444" s="3"/>
      <c r="L444" s="6">
        <f>SUBTOTAL(9,L425:L443)</f>
        <v>230002.5</v>
      </c>
      <c r="M444" s="1"/>
      <c r="N444" s="1"/>
      <c r="O444" s="3"/>
      <c r="P444" s="4"/>
      <c r="Q444" s="1"/>
      <c r="R444" s="2"/>
      <c r="S444" s="3"/>
      <c r="T444" s="2"/>
      <c r="U444" s="3"/>
      <c r="V444" s="2"/>
      <c r="W444" s="3"/>
      <c r="X444" s="2"/>
      <c r="Y444" s="3"/>
      <c r="Z444" s="1"/>
      <c r="AA444" s="1"/>
    </row>
    <row r="445" spans="1:27" x14ac:dyDescent="0.25">
      <c r="A445" s="1"/>
      <c r="B445" s="1"/>
      <c r="C445" s="2"/>
      <c r="D445" s="1"/>
      <c r="E445" s="2"/>
      <c r="F445" s="1"/>
      <c r="G445" s="1"/>
      <c r="H445" s="1"/>
      <c r="I445" s="2"/>
      <c r="J445" s="3"/>
      <c r="K445" s="3"/>
      <c r="L445" s="6">
        <f>SUBTOTAL(9,L122:L135,L138:L147,L150:L158,L161:L166,L169:L179,L182:L188,L191:L199,L202:L209,L212:L217,L220:L228,L231:L241,L244:L245,L248:L249,L252:L262,L265:L274,L277:L283,L286:L303,L306:L314,L317:L318,L321,L324,L327:L332,L335:L338,L341:L345,L348:L358,L361:L362,L365:L377,L380,L383:L390,L393:L400,L403:L410,L413:L418,L421:L422,L425:L443)</f>
        <v>11038464</v>
      </c>
      <c r="M445" s="1"/>
      <c r="N445" s="1"/>
      <c r="O445" s="3"/>
      <c r="P445" s="4"/>
      <c r="Q445" s="1"/>
      <c r="R445" s="2"/>
      <c r="S445" s="3"/>
      <c r="T445" s="2"/>
      <c r="U445" s="3"/>
      <c r="V445" s="2"/>
      <c r="W445" s="3"/>
      <c r="X445" s="2"/>
      <c r="Y445" s="3"/>
      <c r="Z445" s="1"/>
      <c r="AA445" s="1"/>
    </row>
    <row r="446" spans="1:27" x14ac:dyDescent="0.25">
      <c r="A446" s="5" t="s">
        <v>4479</v>
      </c>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1:27" x14ac:dyDescent="0.25">
      <c r="A447" s="5" t="s">
        <v>4480</v>
      </c>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1:27" x14ac:dyDescent="0.25">
      <c r="A448" s="1" t="b">
        <v>0</v>
      </c>
      <c r="B448" s="1" t="s">
        <v>4481</v>
      </c>
      <c r="C448" s="2">
        <v>1</v>
      </c>
      <c r="D448" s="1" t="s">
        <v>27</v>
      </c>
      <c r="E448" s="2">
        <v>9254</v>
      </c>
      <c r="F448" s="1" t="s">
        <v>1964</v>
      </c>
      <c r="G448" s="1" t="s">
        <v>1965</v>
      </c>
      <c r="H448" s="1" t="s">
        <v>1965</v>
      </c>
      <c r="I448" s="2" t="s">
        <v>29</v>
      </c>
      <c r="J448" s="3">
        <v>7000</v>
      </c>
      <c r="K448" s="3">
        <v>120</v>
      </c>
      <c r="L448" s="3">
        <v>840000</v>
      </c>
      <c r="M448" s="1" t="s">
        <v>751</v>
      </c>
      <c r="N448" s="1" t="s">
        <v>40</v>
      </c>
      <c r="O448" s="3">
        <v>0</v>
      </c>
      <c r="P448" s="4" t="s">
        <v>4482</v>
      </c>
      <c r="Q448" s="1" t="b">
        <v>0</v>
      </c>
      <c r="R448" s="2">
        <v>120</v>
      </c>
      <c r="S448" s="3">
        <v>840000</v>
      </c>
      <c r="T448" s="2" t="s">
        <v>29</v>
      </c>
      <c r="U448" s="3">
        <v>0</v>
      </c>
      <c r="V448" s="2" t="s">
        <v>29</v>
      </c>
      <c r="W448" s="3">
        <v>0</v>
      </c>
      <c r="X448" s="2" t="s">
        <v>29</v>
      </c>
      <c r="Y448" s="3">
        <v>0</v>
      </c>
      <c r="Z448" s="1" t="s">
        <v>29</v>
      </c>
      <c r="AA448" s="1" t="b">
        <v>0</v>
      </c>
    </row>
    <row r="449" spans="1:27" x14ac:dyDescent="0.25">
      <c r="A449" s="1" t="b">
        <v>0</v>
      </c>
      <c r="B449" s="1" t="s">
        <v>4483</v>
      </c>
      <c r="C449" s="2">
        <v>1</v>
      </c>
      <c r="D449" s="1" t="s">
        <v>27</v>
      </c>
      <c r="E449" s="2">
        <v>9255</v>
      </c>
      <c r="F449" s="1" t="s">
        <v>1966</v>
      </c>
      <c r="G449" s="1" t="s">
        <v>1967</v>
      </c>
      <c r="H449" s="1" t="s">
        <v>1967</v>
      </c>
      <c r="I449" s="2" t="s">
        <v>29</v>
      </c>
      <c r="J449" s="3">
        <v>1900</v>
      </c>
      <c r="K449" s="3">
        <v>30</v>
      </c>
      <c r="L449" s="3">
        <v>57000</v>
      </c>
      <c r="M449" s="1" t="s">
        <v>751</v>
      </c>
      <c r="N449" s="1" t="s">
        <v>40</v>
      </c>
      <c r="O449" s="3">
        <v>0</v>
      </c>
      <c r="P449" s="4" t="s">
        <v>4482</v>
      </c>
      <c r="Q449" s="1" t="b">
        <v>0</v>
      </c>
      <c r="R449" s="2">
        <v>30</v>
      </c>
      <c r="S449" s="3">
        <v>57000</v>
      </c>
      <c r="T449" s="2" t="s">
        <v>29</v>
      </c>
      <c r="U449" s="3">
        <v>0</v>
      </c>
      <c r="V449" s="2" t="s">
        <v>29</v>
      </c>
      <c r="W449" s="3">
        <v>0</v>
      </c>
      <c r="X449" s="2" t="s">
        <v>29</v>
      </c>
      <c r="Y449" s="3">
        <v>0</v>
      </c>
      <c r="Z449" s="1" t="s">
        <v>29</v>
      </c>
      <c r="AA449" s="1" t="b">
        <v>0</v>
      </c>
    </row>
    <row r="450" spans="1:27" x14ac:dyDescent="0.25">
      <c r="A450" s="1" t="b">
        <v>0</v>
      </c>
      <c r="B450" s="1" t="s">
        <v>4484</v>
      </c>
      <c r="C450" s="2">
        <v>1</v>
      </c>
      <c r="D450" s="1" t="s">
        <v>27</v>
      </c>
      <c r="E450" s="2">
        <v>9315</v>
      </c>
      <c r="F450" s="1" t="s">
        <v>1962</v>
      </c>
      <c r="G450" s="1" t="s">
        <v>4485</v>
      </c>
      <c r="H450" s="1" t="s">
        <v>4486</v>
      </c>
      <c r="I450" s="2" t="s">
        <v>29</v>
      </c>
      <c r="J450" s="3">
        <v>17000</v>
      </c>
      <c r="K450" s="3">
        <v>20</v>
      </c>
      <c r="L450" s="3">
        <v>340000</v>
      </c>
      <c r="M450" s="1" t="s">
        <v>29</v>
      </c>
      <c r="N450" s="1" t="s">
        <v>40</v>
      </c>
      <c r="O450" s="3">
        <v>0</v>
      </c>
      <c r="P450" s="4" t="s">
        <v>4482</v>
      </c>
      <c r="Q450" s="1" t="b">
        <v>0</v>
      </c>
      <c r="R450" s="2">
        <v>20</v>
      </c>
      <c r="S450" s="3">
        <v>340000</v>
      </c>
      <c r="T450" s="2" t="s">
        <v>29</v>
      </c>
      <c r="U450" s="3">
        <v>0</v>
      </c>
      <c r="V450" s="2" t="s">
        <v>29</v>
      </c>
      <c r="W450" s="3">
        <v>0</v>
      </c>
      <c r="X450" s="2" t="s">
        <v>29</v>
      </c>
      <c r="Y450" s="3">
        <v>0</v>
      </c>
      <c r="Z450" s="1" t="s">
        <v>29</v>
      </c>
      <c r="AA450" s="1" t="b">
        <v>0</v>
      </c>
    </row>
    <row r="451" spans="1:27" x14ac:dyDescent="0.25">
      <c r="A451" s="1" t="b">
        <v>0</v>
      </c>
      <c r="B451" s="1" t="s">
        <v>4487</v>
      </c>
      <c r="C451" s="2">
        <v>1</v>
      </c>
      <c r="D451" s="1" t="s">
        <v>27</v>
      </c>
      <c r="E451" s="2">
        <v>9319</v>
      </c>
      <c r="F451" s="1" t="s">
        <v>1970</v>
      </c>
      <c r="G451" s="1" t="s">
        <v>1971</v>
      </c>
      <c r="H451" s="1" t="s">
        <v>1971</v>
      </c>
      <c r="I451" s="2" t="s">
        <v>29</v>
      </c>
      <c r="J451" s="3">
        <v>17700</v>
      </c>
      <c r="K451" s="3">
        <v>2</v>
      </c>
      <c r="L451" s="3">
        <v>35400</v>
      </c>
      <c r="M451" s="1" t="s">
        <v>29</v>
      </c>
      <c r="N451" s="1" t="s">
        <v>40</v>
      </c>
      <c r="O451" s="3">
        <v>0</v>
      </c>
      <c r="P451" s="4" t="s">
        <v>4482</v>
      </c>
      <c r="Q451" s="1" t="b">
        <v>0</v>
      </c>
      <c r="R451" s="2">
        <v>2</v>
      </c>
      <c r="S451" s="3">
        <v>35400</v>
      </c>
      <c r="T451" s="2" t="s">
        <v>29</v>
      </c>
      <c r="U451" s="3">
        <v>0</v>
      </c>
      <c r="V451" s="2" t="s">
        <v>29</v>
      </c>
      <c r="W451" s="3">
        <v>0</v>
      </c>
      <c r="X451" s="2" t="s">
        <v>29</v>
      </c>
      <c r="Y451" s="3">
        <v>0</v>
      </c>
      <c r="Z451" s="1" t="s">
        <v>29</v>
      </c>
      <c r="AA451" s="1" t="b">
        <v>0</v>
      </c>
    </row>
    <row r="452" spans="1:27" x14ac:dyDescent="0.25">
      <c r="A452" s="1" t="b">
        <v>0</v>
      </c>
      <c r="B452" s="1" t="s">
        <v>4488</v>
      </c>
      <c r="C452" s="2">
        <v>1</v>
      </c>
      <c r="D452" s="1" t="s">
        <v>27</v>
      </c>
      <c r="E452" s="2">
        <v>9320</v>
      </c>
      <c r="F452" s="1" t="s">
        <v>1970</v>
      </c>
      <c r="G452" s="1" t="s">
        <v>1972</v>
      </c>
      <c r="H452" s="1" t="s">
        <v>1972</v>
      </c>
      <c r="I452" s="2" t="s">
        <v>29</v>
      </c>
      <c r="J452" s="3">
        <v>12000</v>
      </c>
      <c r="K452" s="3">
        <v>2</v>
      </c>
      <c r="L452" s="3">
        <v>24000</v>
      </c>
      <c r="M452" s="1" t="s">
        <v>29</v>
      </c>
      <c r="N452" s="1" t="s">
        <v>40</v>
      </c>
      <c r="O452" s="3">
        <v>0</v>
      </c>
      <c r="P452" s="4" t="s">
        <v>4482</v>
      </c>
      <c r="Q452" s="1" t="b">
        <v>0</v>
      </c>
      <c r="R452" s="2">
        <v>2</v>
      </c>
      <c r="S452" s="3">
        <v>24000</v>
      </c>
      <c r="T452" s="2" t="s">
        <v>29</v>
      </c>
      <c r="U452" s="3">
        <v>0</v>
      </c>
      <c r="V452" s="2" t="s">
        <v>29</v>
      </c>
      <c r="W452" s="3">
        <v>0</v>
      </c>
      <c r="X452" s="2" t="s">
        <v>29</v>
      </c>
      <c r="Y452" s="3">
        <v>0</v>
      </c>
      <c r="Z452" s="1" t="s">
        <v>1417</v>
      </c>
      <c r="AA452" s="1" t="b">
        <v>0</v>
      </c>
    </row>
    <row r="453" spans="1:27" x14ac:dyDescent="0.25">
      <c r="A453" s="1"/>
      <c r="B453" s="1"/>
      <c r="C453" s="2"/>
      <c r="D453" s="1"/>
      <c r="E453" s="2"/>
      <c r="F453" s="1"/>
      <c r="G453" s="1"/>
      <c r="H453" s="1"/>
      <c r="I453" s="2"/>
      <c r="J453" s="3"/>
      <c r="K453" s="3"/>
      <c r="L453" s="6">
        <f>SUBTOTAL(9,L448:L452)</f>
        <v>1296400</v>
      </c>
      <c r="M453" s="1"/>
      <c r="N453" s="1"/>
      <c r="O453" s="3"/>
      <c r="P453" s="4"/>
      <c r="Q453" s="1"/>
      <c r="R453" s="2"/>
      <c r="S453" s="3"/>
      <c r="T453" s="2"/>
      <c r="U453" s="3"/>
      <c r="V453" s="2"/>
      <c r="W453" s="3"/>
      <c r="X453" s="2"/>
      <c r="Y453" s="3"/>
      <c r="Z453" s="1"/>
      <c r="AA453" s="1"/>
    </row>
    <row r="454" spans="1:27" x14ac:dyDescent="0.25">
      <c r="A454" s="5" t="s">
        <v>4489</v>
      </c>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1:27" x14ac:dyDescent="0.25">
      <c r="A455" s="1" t="b">
        <v>0</v>
      </c>
      <c r="B455" s="1" t="s">
        <v>4490</v>
      </c>
      <c r="C455" s="2">
        <v>1</v>
      </c>
      <c r="D455" s="1" t="s">
        <v>27</v>
      </c>
      <c r="E455" s="2">
        <v>1</v>
      </c>
      <c r="F455" s="1" t="s">
        <v>1789</v>
      </c>
      <c r="G455" s="1" t="s">
        <v>1790</v>
      </c>
      <c r="H455" s="1" t="s">
        <v>1790</v>
      </c>
      <c r="I455" s="2" t="s">
        <v>29</v>
      </c>
      <c r="J455" s="3">
        <v>3700</v>
      </c>
      <c r="K455" s="3">
        <v>3</v>
      </c>
      <c r="L455" s="3">
        <v>11100</v>
      </c>
      <c r="M455" s="1" t="s">
        <v>29</v>
      </c>
      <c r="N455" s="1" t="s">
        <v>40</v>
      </c>
      <c r="O455" s="3">
        <v>0</v>
      </c>
      <c r="P455" s="4" t="s">
        <v>4491</v>
      </c>
      <c r="Q455" s="1" t="b">
        <v>0</v>
      </c>
      <c r="R455" s="2">
        <v>3</v>
      </c>
      <c r="S455" s="3">
        <v>11100</v>
      </c>
      <c r="T455" s="2" t="s">
        <v>29</v>
      </c>
      <c r="U455" s="3">
        <v>0</v>
      </c>
      <c r="V455" s="2" t="s">
        <v>29</v>
      </c>
      <c r="W455" s="3">
        <v>0</v>
      </c>
      <c r="X455" s="2" t="s">
        <v>29</v>
      </c>
      <c r="Y455" s="3">
        <v>0</v>
      </c>
      <c r="Z455" s="1" t="s">
        <v>31</v>
      </c>
      <c r="AA455" s="1" t="b">
        <v>0</v>
      </c>
    </row>
    <row r="456" spans="1:27" x14ac:dyDescent="0.25">
      <c r="A456" s="1" t="b">
        <v>0</v>
      </c>
      <c r="B456" s="1" t="s">
        <v>4492</v>
      </c>
      <c r="C456" s="2">
        <v>1</v>
      </c>
      <c r="D456" s="1" t="s">
        <v>27</v>
      </c>
      <c r="E456" s="2">
        <v>2</v>
      </c>
      <c r="F456" s="1" t="s">
        <v>1791</v>
      </c>
      <c r="G456" s="1" t="s">
        <v>1792</v>
      </c>
      <c r="H456" s="1" t="s">
        <v>1792</v>
      </c>
      <c r="I456" s="2" t="s">
        <v>29</v>
      </c>
      <c r="J456" s="3">
        <v>119.5</v>
      </c>
      <c r="K456" s="3">
        <v>8</v>
      </c>
      <c r="L456" s="3">
        <v>956</v>
      </c>
      <c r="M456" s="1" t="s">
        <v>29</v>
      </c>
      <c r="N456" s="1" t="s">
        <v>30</v>
      </c>
      <c r="O456" s="3">
        <v>0</v>
      </c>
      <c r="P456" s="4" t="s">
        <v>4491</v>
      </c>
      <c r="Q456" s="1" t="b">
        <v>0</v>
      </c>
      <c r="R456" s="2">
        <v>8</v>
      </c>
      <c r="S456" s="3">
        <v>956</v>
      </c>
      <c r="T456" s="2" t="s">
        <v>29</v>
      </c>
      <c r="U456" s="3">
        <v>0</v>
      </c>
      <c r="V456" s="2" t="s">
        <v>29</v>
      </c>
      <c r="W456" s="3">
        <v>0</v>
      </c>
      <c r="X456" s="2" t="s">
        <v>29</v>
      </c>
      <c r="Y456" s="3">
        <v>0</v>
      </c>
      <c r="Z456" s="1" t="s">
        <v>31</v>
      </c>
      <c r="AA456" s="1" t="b">
        <v>0</v>
      </c>
    </row>
    <row r="457" spans="1:27" x14ac:dyDescent="0.25">
      <c r="A457" s="1" t="b">
        <v>0</v>
      </c>
      <c r="B457" s="1" t="s">
        <v>4493</v>
      </c>
      <c r="C457" s="2">
        <v>1</v>
      </c>
      <c r="D457" s="1" t="s">
        <v>27</v>
      </c>
      <c r="E457" s="2">
        <v>3</v>
      </c>
      <c r="F457" s="1" t="s">
        <v>1793</v>
      </c>
      <c r="G457" s="1" t="s">
        <v>1794</v>
      </c>
      <c r="H457" s="1" t="s">
        <v>1794</v>
      </c>
      <c r="I457" s="2" t="s">
        <v>29</v>
      </c>
      <c r="J457" s="3">
        <v>380</v>
      </c>
      <c r="K457" s="3">
        <v>60</v>
      </c>
      <c r="L457" s="3">
        <v>22800</v>
      </c>
      <c r="M457" s="1" t="s">
        <v>29</v>
      </c>
      <c r="N457" s="1" t="s">
        <v>40</v>
      </c>
      <c r="O457" s="3">
        <v>0</v>
      </c>
      <c r="P457" s="4" t="s">
        <v>4491</v>
      </c>
      <c r="Q457" s="1" t="b">
        <v>0</v>
      </c>
      <c r="R457" s="2">
        <v>60</v>
      </c>
      <c r="S457" s="3">
        <v>22800</v>
      </c>
      <c r="T457" s="2" t="s">
        <v>29</v>
      </c>
      <c r="U457" s="3">
        <v>0</v>
      </c>
      <c r="V457" s="2" t="s">
        <v>29</v>
      </c>
      <c r="W457" s="3">
        <v>0</v>
      </c>
      <c r="X457" s="2" t="s">
        <v>29</v>
      </c>
      <c r="Y457" s="3">
        <v>0</v>
      </c>
      <c r="Z457" s="1" t="s">
        <v>31</v>
      </c>
      <c r="AA457" s="1" t="b">
        <v>0</v>
      </c>
    </row>
    <row r="458" spans="1:27" x14ac:dyDescent="0.25">
      <c r="A458" s="1" t="b">
        <v>0</v>
      </c>
      <c r="B458" s="1" t="s">
        <v>4494</v>
      </c>
      <c r="C458" s="2">
        <v>1</v>
      </c>
      <c r="D458" s="1" t="s">
        <v>27</v>
      </c>
      <c r="E458" s="2">
        <v>4</v>
      </c>
      <c r="F458" s="1" t="s">
        <v>1795</v>
      </c>
      <c r="G458" s="1" t="s">
        <v>1796</v>
      </c>
      <c r="H458" s="1" t="s">
        <v>1796</v>
      </c>
      <c r="I458" s="2" t="s">
        <v>29</v>
      </c>
      <c r="J458" s="3">
        <v>80</v>
      </c>
      <c r="K458" s="3">
        <v>100</v>
      </c>
      <c r="L458" s="3">
        <v>8000</v>
      </c>
      <c r="M458" s="1" t="s">
        <v>29</v>
      </c>
      <c r="N458" s="1" t="s">
        <v>40</v>
      </c>
      <c r="O458" s="3">
        <v>0</v>
      </c>
      <c r="P458" s="4" t="s">
        <v>4491</v>
      </c>
      <c r="Q458" s="1" t="b">
        <v>0</v>
      </c>
      <c r="R458" s="2">
        <v>100</v>
      </c>
      <c r="S458" s="3">
        <v>8000</v>
      </c>
      <c r="T458" s="2" t="s">
        <v>29</v>
      </c>
      <c r="U458" s="3">
        <v>0</v>
      </c>
      <c r="V458" s="2" t="s">
        <v>29</v>
      </c>
      <c r="W458" s="3">
        <v>0</v>
      </c>
      <c r="X458" s="2" t="s">
        <v>29</v>
      </c>
      <c r="Y458" s="3">
        <v>0</v>
      </c>
      <c r="Z458" s="1" t="s">
        <v>31</v>
      </c>
      <c r="AA458" s="1" t="b">
        <v>0</v>
      </c>
    </row>
    <row r="459" spans="1:27" x14ac:dyDescent="0.25">
      <c r="A459" s="1" t="b">
        <v>0</v>
      </c>
      <c r="B459" s="1" t="s">
        <v>4495</v>
      </c>
      <c r="C459" s="2">
        <v>1</v>
      </c>
      <c r="D459" s="1" t="s">
        <v>27</v>
      </c>
      <c r="E459" s="2">
        <v>5</v>
      </c>
      <c r="F459" s="1" t="s">
        <v>1797</v>
      </c>
      <c r="G459" s="1" t="s">
        <v>1798</v>
      </c>
      <c r="H459" s="1" t="s">
        <v>1798</v>
      </c>
      <c r="I459" s="2" t="s">
        <v>29</v>
      </c>
      <c r="J459" s="3">
        <v>2400</v>
      </c>
      <c r="K459" s="3">
        <v>20</v>
      </c>
      <c r="L459" s="3">
        <v>48000</v>
      </c>
      <c r="M459" s="1" t="s">
        <v>29</v>
      </c>
      <c r="N459" s="1" t="s">
        <v>40</v>
      </c>
      <c r="O459" s="3">
        <v>0</v>
      </c>
      <c r="P459" s="4" t="s">
        <v>4491</v>
      </c>
      <c r="Q459" s="1" t="b">
        <v>0</v>
      </c>
      <c r="R459" s="2">
        <v>20</v>
      </c>
      <c r="S459" s="3">
        <v>48000</v>
      </c>
      <c r="T459" s="2" t="s">
        <v>29</v>
      </c>
      <c r="U459" s="3">
        <v>0</v>
      </c>
      <c r="V459" s="2" t="s">
        <v>29</v>
      </c>
      <c r="W459" s="3">
        <v>0</v>
      </c>
      <c r="X459" s="2" t="s">
        <v>29</v>
      </c>
      <c r="Y459" s="3">
        <v>0</v>
      </c>
      <c r="Z459" s="1" t="s">
        <v>31</v>
      </c>
      <c r="AA459" s="1" t="b">
        <v>0</v>
      </c>
    </row>
    <row r="460" spans="1:27" x14ac:dyDescent="0.25">
      <c r="A460" s="1" t="b">
        <v>0</v>
      </c>
      <c r="B460" s="1" t="s">
        <v>4496</v>
      </c>
      <c r="C460" s="2">
        <v>1</v>
      </c>
      <c r="D460" s="1" t="s">
        <v>27</v>
      </c>
      <c r="E460" s="2">
        <v>6</v>
      </c>
      <c r="F460" s="1" t="s">
        <v>1799</v>
      </c>
      <c r="G460" s="1" t="s">
        <v>1800</v>
      </c>
      <c r="H460" s="1" t="s">
        <v>1800</v>
      </c>
      <c r="I460" s="2" t="s">
        <v>29</v>
      </c>
      <c r="J460" s="3">
        <v>4100</v>
      </c>
      <c r="K460" s="3">
        <v>6</v>
      </c>
      <c r="L460" s="3">
        <v>24600</v>
      </c>
      <c r="M460" s="1" t="s">
        <v>29</v>
      </c>
      <c r="N460" s="1" t="s">
        <v>40</v>
      </c>
      <c r="O460" s="3">
        <v>0</v>
      </c>
      <c r="P460" s="4" t="s">
        <v>4491</v>
      </c>
      <c r="Q460" s="1" t="b">
        <v>0</v>
      </c>
      <c r="R460" s="2">
        <v>6</v>
      </c>
      <c r="S460" s="3">
        <v>24600</v>
      </c>
      <c r="T460" s="2" t="s">
        <v>29</v>
      </c>
      <c r="U460" s="3">
        <v>0</v>
      </c>
      <c r="V460" s="2" t="s">
        <v>29</v>
      </c>
      <c r="W460" s="3">
        <v>0</v>
      </c>
      <c r="X460" s="2" t="s">
        <v>29</v>
      </c>
      <c r="Y460" s="3">
        <v>0</v>
      </c>
      <c r="Z460" s="1" t="s">
        <v>31</v>
      </c>
      <c r="AA460" s="1" t="b">
        <v>0</v>
      </c>
    </row>
    <row r="461" spans="1:27" x14ac:dyDescent="0.25">
      <c r="A461" s="1" t="b">
        <v>0</v>
      </c>
      <c r="B461" s="1" t="s">
        <v>4497</v>
      </c>
      <c r="C461" s="2">
        <v>1</v>
      </c>
      <c r="D461" s="1" t="s">
        <v>27</v>
      </c>
      <c r="E461" s="2">
        <v>7</v>
      </c>
      <c r="F461" s="1" t="s">
        <v>1801</v>
      </c>
      <c r="G461" s="1" t="s">
        <v>1802</v>
      </c>
      <c r="H461" s="1" t="s">
        <v>1802</v>
      </c>
      <c r="I461" s="2" t="s">
        <v>29</v>
      </c>
      <c r="J461" s="3">
        <v>18000</v>
      </c>
      <c r="K461" s="3">
        <v>4</v>
      </c>
      <c r="L461" s="3">
        <v>72000</v>
      </c>
      <c r="M461" s="1" t="s">
        <v>29</v>
      </c>
      <c r="N461" s="1" t="s">
        <v>40</v>
      </c>
      <c r="O461" s="3">
        <v>0</v>
      </c>
      <c r="P461" s="4" t="s">
        <v>4491</v>
      </c>
      <c r="Q461" s="1" t="b">
        <v>0</v>
      </c>
      <c r="R461" s="2">
        <v>4</v>
      </c>
      <c r="S461" s="3">
        <v>72000</v>
      </c>
      <c r="T461" s="2" t="s">
        <v>29</v>
      </c>
      <c r="U461" s="3">
        <v>0</v>
      </c>
      <c r="V461" s="2" t="s">
        <v>29</v>
      </c>
      <c r="W461" s="3">
        <v>0</v>
      </c>
      <c r="X461" s="2" t="s">
        <v>29</v>
      </c>
      <c r="Y461" s="3">
        <v>0</v>
      </c>
      <c r="Z461" s="1" t="s">
        <v>31</v>
      </c>
      <c r="AA461" s="1" t="b">
        <v>0</v>
      </c>
    </row>
    <row r="462" spans="1:27" x14ac:dyDescent="0.25">
      <c r="A462" s="1" t="b">
        <v>0</v>
      </c>
      <c r="B462" s="1" t="s">
        <v>4498</v>
      </c>
      <c r="C462" s="2">
        <v>1</v>
      </c>
      <c r="D462" s="1" t="s">
        <v>27</v>
      </c>
      <c r="E462" s="2">
        <v>8</v>
      </c>
      <c r="F462" s="1" t="s">
        <v>1789</v>
      </c>
      <c r="G462" s="1" t="s">
        <v>1803</v>
      </c>
      <c r="H462" s="1" t="s">
        <v>1803</v>
      </c>
      <c r="I462" s="2" t="s">
        <v>29</v>
      </c>
      <c r="J462" s="3">
        <v>650</v>
      </c>
      <c r="K462" s="3">
        <v>15</v>
      </c>
      <c r="L462" s="3">
        <v>9750</v>
      </c>
      <c r="M462" s="1" t="s">
        <v>29</v>
      </c>
      <c r="N462" s="1" t="s">
        <v>30</v>
      </c>
      <c r="O462" s="3">
        <v>0</v>
      </c>
      <c r="P462" s="4" t="s">
        <v>4491</v>
      </c>
      <c r="Q462" s="1" t="b">
        <v>0</v>
      </c>
      <c r="R462" s="2">
        <v>15</v>
      </c>
      <c r="S462" s="3">
        <v>9750</v>
      </c>
      <c r="T462" s="2" t="s">
        <v>29</v>
      </c>
      <c r="U462" s="3">
        <v>0</v>
      </c>
      <c r="V462" s="2" t="s">
        <v>29</v>
      </c>
      <c r="W462" s="3">
        <v>0</v>
      </c>
      <c r="X462" s="2" t="s">
        <v>29</v>
      </c>
      <c r="Y462" s="3">
        <v>0</v>
      </c>
      <c r="Z462" s="1" t="s">
        <v>31</v>
      </c>
      <c r="AA462" s="1" t="b">
        <v>0</v>
      </c>
    </row>
    <row r="463" spans="1:27" x14ac:dyDescent="0.25">
      <c r="A463" s="1" t="b">
        <v>0</v>
      </c>
      <c r="B463" s="1" t="s">
        <v>4499</v>
      </c>
      <c r="C463" s="2">
        <v>1</v>
      </c>
      <c r="D463" s="1" t="s">
        <v>27</v>
      </c>
      <c r="E463" s="2">
        <v>9</v>
      </c>
      <c r="F463" s="1" t="s">
        <v>1804</v>
      </c>
      <c r="G463" s="1" t="s">
        <v>1805</v>
      </c>
      <c r="H463" s="1" t="s">
        <v>1805</v>
      </c>
      <c r="I463" s="2" t="s">
        <v>29</v>
      </c>
      <c r="J463" s="3">
        <v>650</v>
      </c>
      <c r="K463" s="3">
        <v>8</v>
      </c>
      <c r="L463" s="3">
        <v>5200</v>
      </c>
      <c r="M463" s="1" t="s">
        <v>29</v>
      </c>
      <c r="N463" s="1" t="s">
        <v>30</v>
      </c>
      <c r="O463" s="3">
        <v>0</v>
      </c>
      <c r="P463" s="4" t="s">
        <v>4491</v>
      </c>
      <c r="Q463" s="1" t="b">
        <v>0</v>
      </c>
      <c r="R463" s="2">
        <v>8</v>
      </c>
      <c r="S463" s="3">
        <v>5200</v>
      </c>
      <c r="T463" s="2" t="s">
        <v>29</v>
      </c>
      <c r="U463" s="3">
        <v>0</v>
      </c>
      <c r="V463" s="2" t="s">
        <v>29</v>
      </c>
      <c r="W463" s="3">
        <v>0</v>
      </c>
      <c r="X463" s="2" t="s">
        <v>29</v>
      </c>
      <c r="Y463" s="3">
        <v>0</v>
      </c>
      <c r="Z463" s="1" t="s">
        <v>31</v>
      </c>
      <c r="AA463" s="1" t="b">
        <v>0</v>
      </c>
    </row>
    <row r="464" spans="1:27" x14ac:dyDescent="0.25">
      <c r="A464" s="1" t="b">
        <v>0</v>
      </c>
      <c r="B464" s="1" t="s">
        <v>4500</v>
      </c>
      <c r="C464" s="2">
        <v>1</v>
      </c>
      <c r="D464" s="1" t="s">
        <v>27</v>
      </c>
      <c r="E464" s="2">
        <v>10</v>
      </c>
      <c r="F464" s="1" t="s">
        <v>1806</v>
      </c>
      <c r="G464" s="1" t="s">
        <v>4501</v>
      </c>
      <c r="H464" s="1" t="s">
        <v>4502</v>
      </c>
      <c r="I464" s="2" t="s">
        <v>29</v>
      </c>
      <c r="J464" s="3">
        <v>1350</v>
      </c>
      <c r="K464" s="3">
        <v>40</v>
      </c>
      <c r="L464" s="3">
        <v>54000</v>
      </c>
      <c r="M464" s="1" t="s">
        <v>29</v>
      </c>
      <c r="N464" s="1" t="s">
        <v>40</v>
      </c>
      <c r="O464" s="3">
        <v>0</v>
      </c>
      <c r="P464" s="4" t="s">
        <v>4491</v>
      </c>
      <c r="Q464" s="1" t="b">
        <v>0</v>
      </c>
      <c r="R464" s="2">
        <v>40</v>
      </c>
      <c r="S464" s="3">
        <v>54000</v>
      </c>
      <c r="T464" s="2" t="s">
        <v>29</v>
      </c>
      <c r="U464" s="3">
        <v>0</v>
      </c>
      <c r="V464" s="2" t="s">
        <v>29</v>
      </c>
      <c r="W464" s="3">
        <v>0</v>
      </c>
      <c r="X464" s="2" t="s">
        <v>29</v>
      </c>
      <c r="Y464" s="3">
        <v>0</v>
      </c>
      <c r="Z464" s="1" t="s">
        <v>31</v>
      </c>
      <c r="AA464" s="1" t="b">
        <v>0</v>
      </c>
    </row>
    <row r="465" spans="1:27" x14ac:dyDescent="0.25">
      <c r="A465" s="1" t="b">
        <v>0</v>
      </c>
      <c r="B465" s="1" t="s">
        <v>4503</v>
      </c>
      <c r="C465" s="2">
        <v>1</v>
      </c>
      <c r="D465" s="1" t="s">
        <v>27</v>
      </c>
      <c r="E465" s="2">
        <v>14</v>
      </c>
      <c r="F465" s="1" t="s">
        <v>1807</v>
      </c>
      <c r="G465" s="1" t="s">
        <v>1808</v>
      </c>
      <c r="H465" s="1" t="s">
        <v>1808</v>
      </c>
      <c r="I465" s="2" t="s">
        <v>29</v>
      </c>
      <c r="J465" s="3">
        <v>3900</v>
      </c>
      <c r="K465" s="3">
        <v>11</v>
      </c>
      <c r="L465" s="3">
        <v>42900</v>
      </c>
      <c r="M465" s="1" t="s">
        <v>29</v>
      </c>
      <c r="N465" s="1" t="s">
        <v>30</v>
      </c>
      <c r="O465" s="3">
        <v>0</v>
      </c>
      <c r="P465" s="4" t="s">
        <v>4491</v>
      </c>
      <c r="Q465" s="1" t="b">
        <v>0</v>
      </c>
      <c r="R465" s="2">
        <v>11</v>
      </c>
      <c r="S465" s="3">
        <v>42900</v>
      </c>
      <c r="T465" s="2" t="s">
        <v>29</v>
      </c>
      <c r="U465" s="3">
        <v>0</v>
      </c>
      <c r="V465" s="2" t="s">
        <v>29</v>
      </c>
      <c r="W465" s="3">
        <v>0</v>
      </c>
      <c r="X465" s="2" t="s">
        <v>29</v>
      </c>
      <c r="Y465" s="3">
        <v>0</v>
      </c>
      <c r="Z465" s="1" t="s">
        <v>31</v>
      </c>
      <c r="AA465" s="1" t="b">
        <v>0</v>
      </c>
    </row>
    <row r="466" spans="1:27" x14ac:dyDescent="0.25">
      <c r="A466" s="1" t="b">
        <v>0</v>
      </c>
      <c r="B466" s="1" t="s">
        <v>4504</v>
      </c>
      <c r="C466" s="2">
        <v>1</v>
      </c>
      <c r="D466" s="1" t="s">
        <v>27</v>
      </c>
      <c r="E466" s="2">
        <v>17</v>
      </c>
      <c r="F466" s="1" t="s">
        <v>1809</v>
      </c>
      <c r="G466" s="1" t="s">
        <v>1810</v>
      </c>
      <c r="H466" s="1" t="s">
        <v>1811</v>
      </c>
      <c r="I466" s="2" t="s">
        <v>29</v>
      </c>
      <c r="J466" s="3">
        <v>86.65</v>
      </c>
      <c r="K466" s="3">
        <v>15</v>
      </c>
      <c r="L466" s="3">
        <v>1299.75</v>
      </c>
      <c r="M466" s="1" t="s">
        <v>29</v>
      </c>
      <c r="N466" s="1" t="s">
        <v>40</v>
      </c>
      <c r="O466" s="3">
        <v>0</v>
      </c>
      <c r="P466" s="4" t="s">
        <v>4491</v>
      </c>
      <c r="Q466" s="1" t="b">
        <v>0</v>
      </c>
      <c r="R466" s="2">
        <v>15</v>
      </c>
      <c r="S466" s="3">
        <v>1299.75</v>
      </c>
      <c r="T466" s="2" t="s">
        <v>29</v>
      </c>
      <c r="U466" s="3">
        <v>0</v>
      </c>
      <c r="V466" s="2" t="s">
        <v>29</v>
      </c>
      <c r="W466" s="3">
        <v>0</v>
      </c>
      <c r="X466" s="2" t="s">
        <v>29</v>
      </c>
      <c r="Y466" s="3">
        <v>0</v>
      </c>
      <c r="Z466" s="1" t="s">
        <v>31</v>
      </c>
      <c r="AA466" s="1" t="b">
        <v>0</v>
      </c>
    </row>
    <row r="467" spans="1:27" x14ac:dyDescent="0.25">
      <c r="A467" s="1" t="b">
        <v>0</v>
      </c>
      <c r="B467" s="1" t="s">
        <v>4505</v>
      </c>
      <c r="C467" s="2">
        <v>1</v>
      </c>
      <c r="D467" s="1" t="s">
        <v>27</v>
      </c>
      <c r="E467" s="2">
        <v>18</v>
      </c>
      <c r="F467" s="1" t="s">
        <v>1812</v>
      </c>
      <c r="G467" s="1" t="s">
        <v>1813</v>
      </c>
      <c r="H467" s="1" t="s">
        <v>1813</v>
      </c>
      <c r="I467" s="2" t="s">
        <v>29</v>
      </c>
      <c r="J467" s="3">
        <v>310.25</v>
      </c>
      <c r="K467" s="3">
        <v>20</v>
      </c>
      <c r="L467" s="3">
        <v>6205</v>
      </c>
      <c r="M467" s="1" t="s">
        <v>29</v>
      </c>
      <c r="N467" s="1" t="s">
        <v>40</v>
      </c>
      <c r="O467" s="3">
        <v>0</v>
      </c>
      <c r="P467" s="4" t="s">
        <v>4491</v>
      </c>
      <c r="Q467" s="1" t="b">
        <v>0</v>
      </c>
      <c r="R467" s="2">
        <v>20</v>
      </c>
      <c r="S467" s="3">
        <v>6205</v>
      </c>
      <c r="T467" s="2" t="s">
        <v>29</v>
      </c>
      <c r="U467" s="3">
        <v>0</v>
      </c>
      <c r="V467" s="2" t="s">
        <v>29</v>
      </c>
      <c r="W467" s="3">
        <v>0</v>
      </c>
      <c r="X467" s="2" t="s">
        <v>29</v>
      </c>
      <c r="Y467" s="3">
        <v>0</v>
      </c>
      <c r="Z467" s="1" t="s">
        <v>31</v>
      </c>
      <c r="AA467" s="1" t="b">
        <v>0</v>
      </c>
    </row>
    <row r="468" spans="1:27" x14ac:dyDescent="0.25">
      <c r="A468" s="1" t="b">
        <v>0</v>
      </c>
      <c r="B468" s="1" t="s">
        <v>4506</v>
      </c>
      <c r="C468" s="2">
        <v>1</v>
      </c>
      <c r="D468" s="1" t="s">
        <v>27</v>
      </c>
      <c r="E468" s="2">
        <v>20</v>
      </c>
      <c r="F468" s="1" t="s">
        <v>1814</v>
      </c>
      <c r="G468" s="1" t="s">
        <v>1815</v>
      </c>
      <c r="H468" s="1" t="s">
        <v>1815</v>
      </c>
      <c r="I468" s="2" t="s">
        <v>29</v>
      </c>
      <c r="J468" s="3">
        <v>480.75</v>
      </c>
      <c r="K468" s="3">
        <v>6</v>
      </c>
      <c r="L468" s="3">
        <v>2884.5</v>
      </c>
      <c r="M468" s="1" t="s">
        <v>29</v>
      </c>
      <c r="N468" s="1" t="s">
        <v>40</v>
      </c>
      <c r="O468" s="3">
        <v>0</v>
      </c>
      <c r="P468" s="4" t="s">
        <v>4491</v>
      </c>
      <c r="Q468" s="1" t="b">
        <v>0</v>
      </c>
      <c r="R468" s="2">
        <v>6</v>
      </c>
      <c r="S468" s="3">
        <v>2884.5</v>
      </c>
      <c r="T468" s="2" t="s">
        <v>29</v>
      </c>
      <c r="U468" s="3">
        <v>0</v>
      </c>
      <c r="V468" s="2" t="s">
        <v>29</v>
      </c>
      <c r="W468" s="3">
        <v>0</v>
      </c>
      <c r="X468" s="2" t="s">
        <v>29</v>
      </c>
      <c r="Y468" s="3">
        <v>0</v>
      </c>
      <c r="Z468" s="1" t="s">
        <v>31</v>
      </c>
      <c r="AA468" s="1" t="b">
        <v>0</v>
      </c>
    </row>
    <row r="469" spans="1:27" x14ac:dyDescent="0.25">
      <c r="A469" s="1" t="b">
        <v>0</v>
      </c>
      <c r="B469" s="1" t="s">
        <v>4507</v>
      </c>
      <c r="C469" s="2">
        <v>1</v>
      </c>
      <c r="D469" s="1" t="s">
        <v>27</v>
      </c>
      <c r="E469" s="2">
        <v>21</v>
      </c>
      <c r="F469" s="1" t="s">
        <v>1816</v>
      </c>
      <c r="G469" s="1" t="s">
        <v>1817</v>
      </c>
      <c r="H469" s="1" t="s">
        <v>1818</v>
      </c>
      <c r="I469" s="2" t="s">
        <v>29</v>
      </c>
      <c r="J469" s="3">
        <v>323</v>
      </c>
      <c r="K469" s="3">
        <v>10</v>
      </c>
      <c r="L469" s="3">
        <v>3230</v>
      </c>
      <c r="M469" s="1" t="s">
        <v>29</v>
      </c>
      <c r="N469" s="1" t="s">
        <v>40</v>
      </c>
      <c r="O469" s="3">
        <v>0</v>
      </c>
      <c r="P469" s="4" t="s">
        <v>4491</v>
      </c>
      <c r="Q469" s="1" t="b">
        <v>0</v>
      </c>
      <c r="R469" s="2">
        <v>10</v>
      </c>
      <c r="S469" s="3">
        <v>3230</v>
      </c>
      <c r="T469" s="2" t="s">
        <v>29</v>
      </c>
      <c r="U469" s="3">
        <v>0</v>
      </c>
      <c r="V469" s="2" t="s">
        <v>29</v>
      </c>
      <c r="W469" s="3">
        <v>0</v>
      </c>
      <c r="X469" s="2" t="s">
        <v>29</v>
      </c>
      <c r="Y469" s="3">
        <v>0</v>
      </c>
      <c r="Z469" s="1" t="s">
        <v>31</v>
      </c>
      <c r="AA469" s="1" t="b">
        <v>0</v>
      </c>
    </row>
    <row r="470" spans="1:27" x14ac:dyDescent="0.25">
      <c r="A470" s="1" t="b">
        <v>0</v>
      </c>
      <c r="B470" s="1" t="s">
        <v>4508</v>
      </c>
      <c r="C470" s="2">
        <v>1</v>
      </c>
      <c r="D470" s="1" t="s">
        <v>27</v>
      </c>
      <c r="E470" s="2">
        <v>22</v>
      </c>
      <c r="F470" s="1" t="s">
        <v>1819</v>
      </c>
      <c r="G470" s="1" t="s">
        <v>1820</v>
      </c>
      <c r="H470" s="1" t="s">
        <v>1820</v>
      </c>
      <c r="I470" s="2" t="s">
        <v>29</v>
      </c>
      <c r="J470" s="3">
        <v>220.95</v>
      </c>
      <c r="K470" s="3">
        <v>6</v>
      </c>
      <c r="L470" s="3">
        <v>1325.7</v>
      </c>
      <c r="M470" s="1" t="s">
        <v>29</v>
      </c>
      <c r="N470" s="1" t="s">
        <v>40</v>
      </c>
      <c r="O470" s="3">
        <v>0</v>
      </c>
      <c r="P470" s="4" t="s">
        <v>4491</v>
      </c>
      <c r="Q470" s="1" t="b">
        <v>0</v>
      </c>
      <c r="R470" s="2">
        <v>6</v>
      </c>
      <c r="S470" s="3">
        <v>1325.7</v>
      </c>
      <c r="T470" s="2" t="s">
        <v>29</v>
      </c>
      <c r="U470" s="3">
        <v>0</v>
      </c>
      <c r="V470" s="2" t="s">
        <v>29</v>
      </c>
      <c r="W470" s="3">
        <v>0</v>
      </c>
      <c r="X470" s="2" t="s">
        <v>29</v>
      </c>
      <c r="Y470" s="3">
        <v>0</v>
      </c>
      <c r="Z470" s="1" t="s">
        <v>31</v>
      </c>
      <c r="AA470" s="1" t="b">
        <v>0</v>
      </c>
    </row>
    <row r="471" spans="1:27" x14ac:dyDescent="0.25">
      <c r="A471" s="1" t="b">
        <v>0</v>
      </c>
      <c r="B471" s="1" t="s">
        <v>4509</v>
      </c>
      <c r="C471" s="2">
        <v>1</v>
      </c>
      <c r="D471" s="1" t="s">
        <v>27</v>
      </c>
      <c r="E471" s="2">
        <v>26</v>
      </c>
      <c r="F471" s="1" t="s">
        <v>1821</v>
      </c>
      <c r="G471" s="1" t="s">
        <v>1822</v>
      </c>
      <c r="H471" s="1" t="s">
        <v>1822</v>
      </c>
      <c r="I471" s="2" t="s">
        <v>29</v>
      </c>
      <c r="J471" s="3">
        <v>3100</v>
      </c>
      <c r="K471" s="3">
        <v>35</v>
      </c>
      <c r="L471" s="3">
        <v>108500</v>
      </c>
      <c r="M471" s="1" t="s">
        <v>29</v>
      </c>
      <c r="N471" s="1" t="s">
        <v>40</v>
      </c>
      <c r="O471" s="3">
        <v>0</v>
      </c>
      <c r="P471" s="4" t="s">
        <v>4491</v>
      </c>
      <c r="Q471" s="1" t="b">
        <v>0</v>
      </c>
      <c r="R471" s="2">
        <v>35</v>
      </c>
      <c r="S471" s="3">
        <v>108500</v>
      </c>
      <c r="T471" s="2" t="s">
        <v>29</v>
      </c>
      <c r="U471" s="3">
        <v>0</v>
      </c>
      <c r="V471" s="2" t="s">
        <v>29</v>
      </c>
      <c r="W471" s="3">
        <v>0</v>
      </c>
      <c r="X471" s="2" t="s">
        <v>29</v>
      </c>
      <c r="Y471" s="3">
        <v>0</v>
      </c>
      <c r="Z471" s="1" t="s">
        <v>31</v>
      </c>
      <c r="AA471" s="1" t="b">
        <v>0</v>
      </c>
    </row>
    <row r="472" spans="1:27" x14ac:dyDescent="0.25">
      <c r="A472" s="1" t="b">
        <v>0</v>
      </c>
      <c r="B472" s="1" t="s">
        <v>4510</v>
      </c>
      <c r="C472" s="2">
        <v>1</v>
      </c>
      <c r="D472" s="1" t="s">
        <v>27</v>
      </c>
      <c r="E472" s="2">
        <v>27</v>
      </c>
      <c r="F472" s="1" t="s">
        <v>1823</v>
      </c>
      <c r="G472" s="1" t="s">
        <v>1824</v>
      </c>
      <c r="H472" s="1" t="s">
        <v>1825</v>
      </c>
      <c r="I472" s="2" t="s">
        <v>29</v>
      </c>
      <c r="J472" s="3">
        <v>6150</v>
      </c>
      <c r="K472" s="3">
        <v>30</v>
      </c>
      <c r="L472" s="3">
        <v>184500</v>
      </c>
      <c r="M472" s="1" t="s">
        <v>29</v>
      </c>
      <c r="N472" s="1" t="s">
        <v>40</v>
      </c>
      <c r="O472" s="3">
        <v>0</v>
      </c>
      <c r="P472" s="4" t="s">
        <v>4491</v>
      </c>
      <c r="Q472" s="1" t="b">
        <v>0</v>
      </c>
      <c r="R472" s="2">
        <v>30</v>
      </c>
      <c r="S472" s="3">
        <v>184500</v>
      </c>
      <c r="T472" s="2" t="s">
        <v>29</v>
      </c>
      <c r="U472" s="3">
        <v>0</v>
      </c>
      <c r="V472" s="2" t="s">
        <v>29</v>
      </c>
      <c r="W472" s="3">
        <v>0</v>
      </c>
      <c r="X472" s="2" t="s">
        <v>29</v>
      </c>
      <c r="Y472" s="3">
        <v>0</v>
      </c>
      <c r="Z472" s="1" t="s">
        <v>31</v>
      </c>
      <c r="AA472" s="1" t="b">
        <v>0</v>
      </c>
    </row>
    <row r="473" spans="1:27" x14ac:dyDescent="0.25">
      <c r="A473" s="1" t="b">
        <v>0</v>
      </c>
      <c r="B473" s="1" t="s">
        <v>4511</v>
      </c>
      <c r="C473" s="2">
        <v>1</v>
      </c>
      <c r="D473" s="1" t="s">
        <v>27</v>
      </c>
      <c r="E473" s="2">
        <v>28</v>
      </c>
      <c r="F473" s="1" t="s">
        <v>1823</v>
      </c>
      <c r="G473" s="1" t="s">
        <v>1826</v>
      </c>
      <c r="H473" s="1" t="s">
        <v>1827</v>
      </c>
      <c r="I473" s="2" t="s">
        <v>29</v>
      </c>
      <c r="J473" s="3">
        <v>3500</v>
      </c>
      <c r="K473" s="3">
        <v>5</v>
      </c>
      <c r="L473" s="3">
        <v>17500</v>
      </c>
      <c r="M473" s="1" t="s">
        <v>29</v>
      </c>
      <c r="N473" s="1" t="s">
        <v>40</v>
      </c>
      <c r="O473" s="3">
        <v>0</v>
      </c>
      <c r="P473" s="4" t="s">
        <v>4491</v>
      </c>
      <c r="Q473" s="1" t="b">
        <v>0</v>
      </c>
      <c r="R473" s="2">
        <v>5</v>
      </c>
      <c r="S473" s="3">
        <v>17500</v>
      </c>
      <c r="T473" s="2" t="s">
        <v>29</v>
      </c>
      <c r="U473" s="3">
        <v>0</v>
      </c>
      <c r="V473" s="2" t="s">
        <v>29</v>
      </c>
      <c r="W473" s="3">
        <v>0</v>
      </c>
      <c r="X473" s="2" t="s">
        <v>29</v>
      </c>
      <c r="Y473" s="3">
        <v>0</v>
      </c>
      <c r="Z473" s="1" t="s">
        <v>31</v>
      </c>
      <c r="AA473" s="1" t="b">
        <v>0</v>
      </c>
    </row>
    <row r="474" spans="1:27" x14ac:dyDescent="0.25">
      <c r="A474" s="1" t="b">
        <v>0</v>
      </c>
      <c r="B474" s="1" t="s">
        <v>4512</v>
      </c>
      <c r="C474" s="2">
        <v>1</v>
      </c>
      <c r="D474" s="1" t="s">
        <v>27</v>
      </c>
      <c r="E474" s="2">
        <v>31</v>
      </c>
      <c r="F474" s="1" t="s">
        <v>1828</v>
      </c>
      <c r="G474" s="1" t="s">
        <v>4513</v>
      </c>
      <c r="H474" s="1" t="s">
        <v>4513</v>
      </c>
      <c r="I474" s="2" t="s">
        <v>29</v>
      </c>
      <c r="J474" s="3">
        <v>1900</v>
      </c>
      <c r="K474" s="3">
        <v>10</v>
      </c>
      <c r="L474" s="3">
        <v>19000</v>
      </c>
      <c r="M474" s="1" t="s">
        <v>29</v>
      </c>
      <c r="N474" s="1" t="s">
        <v>30</v>
      </c>
      <c r="O474" s="3">
        <v>0</v>
      </c>
      <c r="P474" s="4" t="s">
        <v>4491</v>
      </c>
      <c r="Q474" s="1" t="b">
        <v>0</v>
      </c>
      <c r="R474" s="2">
        <v>10</v>
      </c>
      <c r="S474" s="3">
        <v>19000</v>
      </c>
      <c r="T474" s="2" t="s">
        <v>29</v>
      </c>
      <c r="U474" s="3">
        <v>0</v>
      </c>
      <c r="V474" s="2" t="s">
        <v>29</v>
      </c>
      <c r="W474" s="3">
        <v>0</v>
      </c>
      <c r="X474" s="2" t="s">
        <v>29</v>
      </c>
      <c r="Y474" s="3">
        <v>0</v>
      </c>
      <c r="Z474" s="1" t="s">
        <v>31</v>
      </c>
      <c r="AA474" s="1" t="b">
        <v>0</v>
      </c>
    </row>
    <row r="475" spans="1:27" x14ac:dyDescent="0.25">
      <c r="A475" s="1" t="b">
        <v>0</v>
      </c>
      <c r="B475" s="1" t="s">
        <v>4514</v>
      </c>
      <c r="C475" s="2">
        <v>1</v>
      </c>
      <c r="D475" s="1" t="s">
        <v>27</v>
      </c>
      <c r="E475" s="2">
        <v>32</v>
      </c>
      <c r="F475" s="1" t="s">
        <v>1829</v>
      </c>
      <c r="G475" s="1" t="s">
        <v>1830</v>
      </c>
      <c r="H475" s="1" t="s">
        <v>1830</v>
      </c>
      <c r="I475" s="2" t="s">
        <v>29</v>
      </c>
      <c r="J475" s="3">
        <v>707.8</v>
      </c>
      <c r="K475" s="3">
        <v>8</v>
      </c>
      <c r="L475" s="3">
        <v>5662.4</v>
      </c>
      <c r="M475" s="1" t="s">
        <v>29</v>
      </c>
      <c r="N475" s="1" t="s">
        <v>30</v>
      </c>
      <c r="O475" s="3">
        <v>0</v>
      </c>
      <c r="P475" s="4" t="s">
        <v>4491</v>
      </c>
      <c r="Q475" s="1" t="b">
        <v>0</v>
      </c>
      <c r="R475" s="2">
        <v>8</v>
      </c>
      <c r="S475" s="3">
        <v>5662.4</v>
      </c>
      <c r="T475" s="2" t="s">
        <v>29</v>
      </c>
      <c r="U475" s="3">
        <v>0</v>
      </c>
      <c r="V475" s="2" t="s">
        <v>29</v>
      </c>
      <c r="W475" s="3">
        <v>0</v>
      </c>
      <c r="X475" s="2" t="s">
        <v>29</v>
      </c>
      <c r="Y475" s="3">
        <v>0</v>
      </c>
      <c r="Z475" s="1" t="s">
        <v>31</v>
      </c>
      <c r="AA475" s="1" t="b">
        <v>0</v>
      </c>
    </row>
    <row r="476" spans="1:27" x14ac:dyDescent="0.25">
      <c r="A476" s="1" t="b">
        <v>0</v>
      </c>
      <c r="B476" s="1" t="s">
        <v>4515</v>
      </c>
      <c r="C476" s="2">
        <v>1</v>
      </c>
      <c r="D476" s="1" t="s">
        <v>27</v>
      </c>
      <c r="E476" s="2">
        <v>37</v>
      </c>
      <c r="F476" s="1" t="s">
        <v>1823</v>
      </c>
      <c r="G476" s="1" t="s">
        <v>1831</v>
      </c>
      <c r="H476" s="1" t="s">
        <v>1832</v>
      </c>
      <c r="I476" s="2" t="s">
        <v>29</v>
      </c>
      <c r="J476" s="3">
        <v>1150.5</v>
      </c>
      <c r="K476" s="3">
        <v>4</v>
      </c>
      <c r="L476" s="3">
        <v>4602</v>
      </c>
      <c r="M476" s="1" t="s">
        <v>29</v>
      </c>
      <c r="N476" s="1" t="s">
        <v>30</v>
      </c>
      <c r="O476" s="3">
        <v>0</v>
      </c>
      <c r="P476" s="4" t="s">
        <v>4491</v>
      </c>
      <c r="Q476" s="1" t="b">
        <v>0</v>
      </c>
      <c r="R476" s="2">
        <v>4</v>
      </c>
      <c r="S476" s="3">
        <v>4602</v>
      </c>
      <c r="T476" s="2" t="s">
        <v>29</v>
      </c>
      <c r="U476" s="3">
        <v>0</v>
      </c>
      <c r="V476" s="2" t="s">
        <v>29</v>
      </c>
      <c r="W476" s="3">
        <v>0</v>
      </c>
      <c r="X476" s="2" t="s">
        <v>29</v>
      </c>
      <c r="Y476" s="3">
        <v>0</v>
      </c>
      <c r="Z476" s="1" t="s">
        <v>31</v>
      </c>
      <c r="AA476" s="1" t="b">
        <v>0</v>
      </c>
    </row>
    <row r="477" spans="1:27" x14ac:dyDescent="0.25">
      <c r="A477" s="1" t="b">
        <v>0</v>
      </c>
      <c r="B477" s="1" t="s">
        <v>4516</v>
      </c>
      <c r="C477" s="2">
        <v>1</v>
      </c>
      <c r="D477" s="1" t="s">
        <v>27</v>
      </c>
      <c r="E477" s="2">
        <v>39</v>
      </c>
      <c r="F477" s="1" t="s">
        <v>1833</v>
      </c>
      <c r="G477" s="1" t="s">
        <v>1834</v>
      </c>
      <c r="H477" s="1" t="s">
        <v>1835</v>
      </c>
      <c r="I477" s="2" t="s">
        <v>29</v>
      </c>
      <c r="J477" s="3">
        <v>595.35</v>
      </c>
      <c r="K477" s="3">
        <v>10</v>
      </c>
      <c r="L477" s="3">
        <v>5953.5</v>
      </c>
      <c r="M477" s="1" t="s">
        <v>29</v>
      </c>
      <c r="N477" s="1" t="s">
        <v>30</v>
      </c>
      <c r="O477" s="3">
        <v>0</v>
      </c>
      <c r="P477" s="4" t="s">
        <v>4491</v>
      </c>
      <c r="Q477" s="1" t="b">
        <v>0</v>
      </c>
      <c r="R477" s="2">
        <v>10</v>
      </c>
      <c r="S477" s="3">
        <v>5953.5</v>
      </c>
      <c r="T477" s="2" t="s">
        <v>29</v>
      </c>
      <c r="U477" s="3">
        <v>0</v>
      </c>
      <c r="V477" s="2" t="s">
        <v>29</v>
      </c>
      <c r="W477" s="3">
        <v>0</v>
      </c>
      <c r="X477" s="2" t="s">
        <v>29</v>
      </c>
      <c r="Y477" s="3">
        <v>0</v>
      </c>
      <c r="Z477" s="1" t="s">
        <v>31</v>
      </c>
      <c r="AA477" s="1" t="b">
        <v>0</v>
      </c>
    </row>
    <row r="478" spans="1:27" x14ac:dyDescent="0.25">
      <c r="A478" s="1" t="b">
        <v>0</v>
      </c>
      <c r="B478" s="1" t="s">
        <v>4517</v>
      </c>
      <c r="C478" s="2">
        <v>1</v>
      </c>
      <c r="D478" s="1" t="s">
        <v>27</v>
      </c>
      <c r="E478" s="2">
        <v>43</v>
      </c>
      <c r="F478" s="1" t="s">
        <v>1836</v>
      </c>
      <c r="G478" s="1" t="s">
        <v>1837</v>
      </c>
      <c r="H478" s="1" t="s">
        <v>1837</v>
      </c>
      <c r="I478" s="2" t="s">
        <v>29</v>
      </c>
      <c r="J478" s="3">
        <v>700</v>
      </c>
      <c r="K478" s="3">
        <v>10</v>
      </c>
      <c r="L478" s="3">
        <v>7000</v>
      </c>
      <c r="M478" s="1" t="s">
        <v>29</v>
      </c>
      <c r="N478" s="1" t="s">
        <v>30</v>
      </c>
      <c r="O478" s="3">
        <v>0</v>
      </c>
      <c r="P478" s="4" t="s">
        <v>4491</v>
      </c>
      <c r="Q478" s="1" t="b">
        <v>0</v>
      </c>
      <c r="R478" s="2">
        <v>10</v>
      </c>
      <c r="S478" s="3">
        <v>7000</v>
      </c>
      <c r="T478" s="2" t="s">
        <v>29</v>
      </c>
      <c r="U478" s="3">
        <v>0</v>
      </c>
      <c r="V478" s="2" t="s">
        <v>29</v>
      </c>
      <c r="W478" s="3">
        <v>0</v>
      </c>
      <c r="X478" s="2" t="s">
        <v>29</v>
      </c>
      <c r="Y478" s="3">
        <v>0</v>
      </c>
      <c r="Z478" s="1" t="s">
        <v>31</v>
      </c>
      <c r="AA478" s="1" t="b">
        <v>0</v>
      </c>
    </row>
    <row r="479" spans="1:27" x14ac:dyDescent="0.25">
      <c r="A479" s="1" t="b">
        <v>0</v>
      </c>
      <c r="B479" s="1" t="s">
        <v>4518</v>
      </c>
      <c r="C479" s="2">
        <v>1</v>
      </c>
      <c r="D479" s="1" t="s">
        <v>27</v>
      </c>
      <c r="E479" s="2">
        <v>56</v>
      </c>
      <c r="F479" s="1" t="s">
        <v>1838</v>
      </c>
      <c r="G479" s="1" t="s">
        <v>1839</v>
      </c>
      <c r="H479" s="1" t="s">
        <v>1839</v>
      </c>
      <c r="I479" s="2" t="s">
        <v>29</v>
      </c>
      <c r="J479" s="3">
        <v>195</v>
      </c>
      <c r="K479" s="3">
        <v>25</v>
      </c>
      <c r="L479" s="3">
        <v>4875</v>
      </c>
      <c r="M479" s="1" t="s">
        <v>29</v>
      </c>
      <c r="N479" s="1" t="s">
        <v>30</v>
      </c>
      <c r="O479" s="3">
        <v>0</v>
      </c>
      <c r="P479" s="4" t="s">
        <v>4491</v>
      </c>
      <c r="Q479" s="1" t="b">
        <v>0</v>
      </c>
      <c r="R479" s="2">
        <v>25</v>
      </c>
      <c r="S479" s="3">
        <v>4875</v>
      </c>
      <c r="T479" s="2" t="s">
        <v>29</v>
      </c>
      <c r="U479" s="3">
        <v>0</v>
      </c>
      <c r="V479" s="2" t="s">
        <v>29</v>
      </c>
      <c r="W479" s="3">
        <v>0</v>
      </c>
      <c r="X479" s="2" t="s">
        <v>29</v>
      </c>
      <c r="Y479" s="3">
        <v>0</v>
      </c>
      <c r="Z479" s="1" t="s">
        <v>31</v>
      </c>
      <c r="AA479" s="1" t="b">
        <v>0</v>
      </c>
    </row>
    <row r="480" spans="1:27" x14ac:dyDescent="0.25">
      <c r="A480" s="1" t="b">
        <v>0</v>
      </c>
      <c r="B480" s="1" t="s">
        <v>4519</v>
      </c>
      <c r="C480" s="2">
        <v>1</v>
      </c>
      <c r="D480" s="1" t="s">
        <v>27</v>
      </c>
      <c r="E480" s="2">
        <v>57</v>
      </c>
      <c r="F480" s="1" t="s">
        <v>1838</v>
      </c>
      <c r="G480" s="1" t="s">
        <v>1839</v>
      </c>
      <c r="H480" s="1" t="s">
        <v>1839</v>
      </c>
      <c r="I480" s="2" t="s">
        <v>29</v>
      </c>
      <c r="J480" s="3">
        <v>195</v>
      </c>
      <c r="K480" s="3">
        <v>45</v>
      </c>
      <c r="L480" s="3">
        <v>8775</v>
      </c>
      <c r="M480" s="1" t="s">
        <v>29</v>
      </c>
      <c r="N480" s="1" t="s">
        <v>40</v>
      </c>
      <c r="O480" s="3">
        <v>0</v>
      </c>
      <c r="P480" s="4" t="s">
        <v>4491</v>
      </c>
      <c r="Q480" s="1" t="b">
        <v>0</v>
      </c>
      <c r="R480" s="2">
        <v>45</v>
      </c>
      <c r="S480" s="3">
        <v>8775</v>
      </c>
      <c r="T480" s="2" t="s">
        <v>29</v>
      </c>
      <c r="U480" s="3">
        <v>0</v>
      </c>
      <c r="V480" s="2" t="s">
        <v>29</v>
      </c>
      <c r="W480" s="3">
        <v>0</v>
      </c>
      <c r="X480" s="2" t="s">
        <v>29</v>
      </c>
      <c r="Y480" s="3">
        <v>0</v>
      </c>
      <c r="Z480" s="1" t="s">
        <v>31</v>
      </c>
      <c r="AA480" s="1" t="b">
        <v>0</v>
      </c>
    </row>
    <row r="481" spans="1:27" x14ac:dyDescent="0.25">
      <c r="A481" s="1" t="b">
        <v>0</v>
      </c>
      <c r="B481" s="1" t="s">
        <v>4520</v>
      </c>
      <c r="C481" s="2">
        <v>1</v>
      </c>
      <c r="D481" s="1" t="s">
        <v>27</v>
      </c>
      <c r="E481" s="2">
        <v>63</v>
      </c>
      <c r="F481" s="1" t="s">
        <v>1840</v>
      </c>
      <c r="G481" s="1" t="s">
        <v>1841</v>
      </c>
      <c r="H481" s="1" t="s">
        <v>1842</v>
      </c>
      <c r="I481" s="2" t="s">
        <v>29</v>
      </c>
      <c r="J481" s="3">
        <v>40</v>
      </c>
      <c r="K481" s="3">
        <v>3</v>
      </c>
      <c r="L481" s="3">
        <v>120</v>
      </c>
      <c r="M481" s="1" t="s">
        <v>29</v>
      </c>
      <c r="N481" s="1" t="s">
        <v>30</v>
      </c>
      <c r="O481" s="3">
        <v>0</v>
      </c>
      <c r="P481" s="4" t="s">
        <v>4491</v>
      </c>
      <c r="Q481" s="1" t="b">
        <v>0</v>
      </c>
      <c r="R481" s="2">
        <v>3</v>
      </c>
      <c r="S481" s="3">
        <v>120</v>
      </c>
      <c r="T481" s="2" t="s">
        <v>29</v>
      </c>
      <c r="U481" s="3">
        <v>0</v>
      </c>
      <c r="V481" s="2" t="s">
        <v>29</v>
      </c>
      <c r="W481" s="3">
        <v>0</v>
      </c>
      <c r="X481" s="2" t="s">
        <v>29</v>
      </c>
      <c r="Y481" s="3">
        <v>0</v>
      </c>
      <c r="Z481" s="1" t="s">
        <v>31</v>
      </c>
      <c r="AA481" s="1" t="b">
        <v>0</v>
      </c>
    </row>
    <row r="482" spans="1:27" x14ac:dyDescent="0.25">
      <c r="A482" s="1" t="b">
        <v>0</v>
      </c>
      <c r="B482" s="1" t="s">
        <v>4521</v>
      </c>
      <c r="C482" s="2">
        <v>1</v>
      </c>
      <c r="D482" s="1" t="s">
        <v>27</v>
      </c>
      <c r="E482" s="2">
        <v>64</v>
      </c>
      <c r="F482" s="1" t="s">
        <v>1843</v>
      </c>
      <c r="G482" s="1" t="s">
        <v>1844</v>
      </c>
      <c r="H482" s="1" t="s">
        <v>1844</v>
      </c>
      <c r="I482" s="2" t="s">
        <v>29</v>
      </c>
      <c r="J482" s="3">
        <v>75.7</v>
      </c>
      <c r="K482" s="3">
        <v>100</v>
      </c>
      <c r="L482" s="3">
        <v>7570</v>
      </c>
      <c r="M482" s="1" t="s">
        <v>29</v>
      </c>
      <c r="N482" s="1" t="s">
        <v>40</v>
      </c>
      <c r="O482" s="3">
        <v>0</v>
      </c>
      <c r="P482" s="4" t="s">
        <v>4491</v>
      </c>
      <c r="Q482" s="1" t="b">
        <v>0</v>
      </c>
      <c r="R482" s="2">
        <v>100</v>
      </c>
      <c r="S482" s="3">
        <v>7570</v>
      </c>
      <c r="T482" s="2" t="s">
        <v>29</v>
      </c>
      <c r="U482" s="3">
        <v>0</v>
      </c>
      <c r="V482" s="2" t="s">
        <v>29</v>
      </c>
      <c r="W482" s="3">
        <v>0</v>
      </c>
      <c r="X482" s="2" t="s">
        <v>29</v>
      </c>
      <c r="Y482" s="3">
        <v>0</v>
      </c>
      <c r="Z482" s="1" t="s">
        <v>31</v>
      </c>
      <c r="AA482" s="1" t="b">
        <v>0</v>
      </c>
    </row>
    <row r="483" spans="1:27" x14ac:dyDescent="0.25">
      <c r="A483" s="1" t="b">
        <v>0</v>
      </c>
      <c r="B483" s="1" t="s">
        <v>4522</v>
      </c>
      <c r="C483" s="2">
        <v>1</v>
      </c>
      <c r="D483" s="1" t="s">
        <v>27</v>
      </c>
      <c r="E483" s="2">
        <v>65</v>
      </c>
      <c r="F483" s="1" t="s">
        <v>1845</v>
      </c>
      <c r="G483" s="1" t="s">
        <v>1846</v>
      </c>
      <c r="H483" s="1" t="s">
        <v>1846</v>
      </c>
      <c r="I483" s="2" t="s">
        <v>29</v>
      </c>
      <c r="J483" s="3">
        <v>140</v>
      </c>
      <c r="K483" s="3">
        <v>40</v>
      </c>
      <c r="L483" s="3">
        <v>5600</v>
      </c>
      <c r="M483" s="1" t="s">
        <v>29</v>
      </c>
      <c r="N483" s="1" t="s">
        <v>30</v>
      </c>
      <c r="O483" s="3">
        <v>0</v>
      </c>
      <c r="P483" s="4" t="s">
        <v>4491</v>
      </c>
      <c r="Q483" s="1" t="b">
        <v>0</v>
      </c>
      <c r="R483" s="2">
        <v>40</v>
      </c>
      <c r="S483" s="3">
        <v>5600</v>
      </c>
      <c r="T483" s="2" t="s">
        <v>29</v>
      </c>
      <c r="U483" s="3">
        <v>0</v>
      </c>
      <c r="V483" s="2" t="s">
        <v>29</v>
      </c>
      <c r="W483" s="3">
        <v>0</v>
      </c>
      <c r="X483" s="2" t="s">
        <v>29</v>
      </c>
      <c r="Y483" s="3">
        <v>0</v>
      </c>
      <c r="Z483" s="1" t="s">
        <v>31</v>
      </c>
      <c r="AA483" s="1" t="b">
        <v>0</v>
      </c>
    </row>
    <row r="484" spans="1:27" x14ac:dyDescent="0.25">
      <c r="A484" s="1" t="b">
        <v>0</v>
      </c>
      <c r="B484" s="1" t="s">
        <v>4523</v>
      </c>
      <c r="C484" s="2">
        <v>1</v>
      </c>
      <c r="D484" s="1" t="s">
        <v>27</v>
      </c>
      <c r="E484" s="2">
        <v>66</v>
      </c>
      <c r="F484" s="1" t="s">
        <v>1845</v>
      </c>
      <c r="G484" s="1" t="s">
        <v>1846</v>
      </c>
      <c r="H484" s="1" t="s">
        <v>1846</v>
      </c>
      <c r="I484" s="2" t="s">
        <v>29</v>
      </c>
      <c r="J484" s="3">
        <v>140</v>
      </c>
      <c r="K484" s="3">
        <v>60</v>
      </c>
      <c r="L484" s="3">
        <v>8400</v>
      </c>
      <c r="M484" s="1" t="s">
        <v>29</v>
      </c>
      <c r="N484" s="1" t="s">
        <v>40</v>
      </c>
      <c r="O484" s="3">
        <v>0</v>
      </c>
      <c r="P484" s="4" t="s">
        <v>4491</v>
      </c>
      <c r="Q484" s="1" t="b">
        <v>0</v>
      </c>
      <c r="R484" s="2">
        <v>60</v>
      </c>
      <c r="S484" s="3">
        <v>8400</v>
      </c>
      <c r="T484" s="2" t="s">
        <v>29</v>
      </c>
      <c r="U484" s="3">
        <v>0</v>
      </c>
      <c r="V484" s="2" t="s">
        <v>29</v>
      </c>
      <c r="W484" s="3">
        <v>0</v>
      </c>
      <c r="X484" s="2" t="s">
        <v>29</v>
      </c>
      <c r="Y484" s="3">
        <v>0</v>
      </c>
      <c r="Z484" s="1" t="s">
        <v>31</v>
      </c>
      <c r="AA484" s="1" t="b">
        <v>0</v>
      </c>
    </row>
    <row r="485" spans="1:27" x14ac:dyDescent="0.25">
      <c r="A485" s="1" t="b">
        <v>0</v>
      </c>
      <c r="B485" s="1" t="s">
        <v>4524</v>
      </c>
      <c r="C485" s="2">
        <v>1</v>
      </c>
      <c r="D485" s="1" t="s">
        <v>27</v>
      </c>
      <c r="E485" s="2">
        <v>70</v>
      </c>
      <c r="F485" s="1" t="s">
        <v>1847</v>
      </c>
      <c r="G485" s="1" t="s">
        <v>1848</v>
      </c>
      <c r="H485" s="1" t="s">
        <v>1848</v>
      </c>
      <c r="I485" s="2" t="s">
        <v>29</v>
      </c>
      <c r="J485" s="3">
        <v>25.5</v>
      </c>
      <c r="K485" s="3">
        <v>250</v>
      </c>
      <c r="L485" s="3">
        <v>6375</v>
      </c>
      <c r="M485" s="1" t="s">
        <v>29</v>
      </c>
      <c r="N485" s="1" t="s">
        <v>30</v>
      </c>
      <c r="O485" s="3">
        <v>0</v>
      </c>
      <c r="P485" s="4" t="s">
        <v>4491</v>
      </c>
      <c r="Q485" s="1" t="b">
        <v>0</v>
      </c>
      <c r="R485" s="2">
        <v>250</v>
      </c>
      <c r="S485" s="3">
        <v>6375</v>
      </c>
      <c r="T485" s="2" t="s">
        <v>29</v>
      </c>
      <c r="U485" s="3">
        <v>0</v>
      </c>
      <c r="V485" s="2" t="s">
        <v>29</v>
      </c>
      <c r="W485" s="3">
        <v>0</v>
      </c>
      <c r="X485" s="2" t="s">
        <v>29</v>
      </c>
      <c r="Y485" s="3">
        <v>0</v>
      </c>
      <c r="Z485" s="1" t="s">
        <v>31</v>
      </c>
      <c r="AA485" s="1" t="b">
        <v>0</v>
      </c>
    </row>
    <row r="486" spans="1:27" x14ac:dyDescent="0.25">
      <c r="A486" s="1" t="b">
        <v>0</v>
      </c>
      <c r="B486" s="1" t="s">
        <v>4525</v>
      </c>
      <c r="C486" s="2">
        <v>1</v>
      </c>
      <c r="D486" s="1" t="s">
        <v>27</v>
      </c>
      <c r="E486" s="2">
        <v>72</v>
      </c>
      <c r="F486" s="1" t="s">
        <v>1847</v>
      </c>
      <c r="G486" s="1" t="s">
        <v>1849</v>
      </c>
      <c r="H486" s="1" t="s">
        <v>1849</v>
      </c>
      <c r="I486" s="2" t="s">
        <v>29</v>
      </c>
      <c r="J486" s="3">
        <v>45</v>
      </c>
      <c r="K486" s="3">
        <v>250</v>
      </c>
      <c r="L486" s="3">
        <v>11250</v>
      </c>
      <c r="M486" s="1" t="s">
        <v>29</v>
      </c>
      <c r="N486" s="1" t="s">
        <v>30</v>
      </c>
      <c r="O486" s="3">
        <v>0</v>
      </c>
      <c r="P486" s="4" t="s">
        <v>4491</v>
      </c>
      <c r="Q486" s="1" t="b">
        <v>0</v>
      </c>
      <c r="R486" s="2">
        <v>250</v>
      </c>
      <c r="S486" s="3">
        <v>11250</v>
      </c>
      <c r="T486" s="2" t="s">
        <v>29</v>
      </c>
      <c r="U486" s="3">
        <v>0</v>
      </c>
      <c r="V486" s="2" t="s">
        <v>29</v>
      </c>
      <c r="W486" s="3">
        <v>0</v>
      </c>
      <c r="X486" s="2" t="s">
        <v>29</v>
      </c>
      <c r="Y486" s="3">
        <v>0</v>
      </c>
      <c r="Z486" s="1" t="s">
        <v>31</v>
      </c>
      <c r="AA486" s="1" t="b">
        <v>0</v>
      </c>
    </row>
    <row r="487" spans="1:27" x14ac:dyDescent="0.25">
      <c r="A487" s="1" t="b">
        <v>0</v>
      </c>
      <c r="B487" s="1" t="s">
        <v>4526</v>
      </c>
      <c r="C487" s="2">
        <v>1</v>
      </c>
      <c r="D487" s="1" t="s">
        <v>27</v>
      </c>
      <c r="E487" s="2">
        <v>77</v>
      </c>
      <c r="F487" s="1" t="s">
        <v>1850</v>
      </c>
      <c r="G487" s="1" t="s">
        <v>1851</v>
      </c>
      <c r="H487" s="1" t="s">
        <v>1851</v>
      </c>
      <c r="I487" s="2" t="s">
        <v>29</v>
      </c>
      <c r="J487" s="3">
        <v>650</v>
      </c>
      <c r="K487" s="3">
        <v>5</v>
      </c>
      <c r="L487" s="3">
        <v>3250</v>
      </c>
      <c r="M487" s="1" t="s">
        <v>29</v>
      </c>
      <c r="N487" s="1" t="s">
        <v>40</v>
      </c>
      <c r="O487" s="3">
        <v>0</v>
      </c>
      <c r="P487" s="4" t="s">
        <v>4491</v>
      </c>
      <c r="Q487" s="1" t="b">
        <v>0</v>
      </c>
      <c r="R487" s="2">
        <v>5</v>
      </c>
      <c r="S487" s="3">
        <v>3250</v>
      </c>
      <c r="T487" s="2" t="s">
        <v>29</v>
      </c>
      <c r="U487" s="3">
        <v>0</v>
      </c>
      <c r="V487" s="2" t="s">
        <v>29</v>
      </c>
      <c r="W487" s="3">
        <v>0</v>
      </c>
      <c r="X487" s="2" t="s">
        <v>29</v>
      </c>
      <c r="Y487" s="3">
        <v>0</v>
      </c>
      <c r="Z487" s="1" t="s">
        <v>31</v>
      </c>
      <c r="AA487" s="1" t="b">
        <v>0</v>
      </c>
    </row>
    <row r="488" spans="1:27" x14ac:dyDescent="0.25">
      <c r="A488" s="1" t="b">
        <v>0</v>
      </c>
      <c r="B488" s="1" t="s">
        <v>4527</v>
      </c>
      <c r="C488" s="2">
        <v>1</v>
      </c>
      <c r="D488" s="1" t="s">
        <v>27</v>
      </c>
      <c r="E488" s="2">
        <v>78</v>
      </c>
      <c r="F488" s="1" t="s">
        <v>1850</v>
      </c>
      <c r="G488" s="1" t="s">
        <v>1851</v>
      </c>
      <c r="H488" s="1" t="s">
        <v>1851</v>
      </c>
      <c r="I488" s="2" t="s">
        <v>29</v>
      </c>
      <c r="J488" s="3">
        <v>650</v>
      </c>
      <c r="K488" s="3">
        <v>20</v>
      </c>
      <c r="L488" s="3">
        <v>13000</v>
      </c>
      <c r="M488" s="1" t="s">
        <v>29</v>
      </c>
      <c r="N488" s="1" t="s">
        <v>30</v>
      </c>
      <c r="O488" s="3">
        <v>0</v>
      </c>
      <c r="P488" s="4" t="s">
        <v>4491</v>
      </c>
      <c r="Q488" s="1" t="b">
        <v>0</v>
      </c>
      <c r="R488" s="2">
        <v>20</v>
      </c>
      <c r="S488" s="3">
        <v>13000</v>
      </c>
      <c r="T488" s="2" t="s">
        <v>29</v>
      </c>
      <c r="U488" s="3">
        <v>0</v>
      </c>
      <c r="V488" s="2" t="s">
        <v>29</v>
      </c>
      <c r="W488" s="3">
        <v>0</v>
      </c>
      <c r="X488" s="2" t="s">
        <v>29</v>
      </c>
      <c r="Y488" s="3">
        <v>0</v>
      </c>
      <c r="Z488" s="1" t="s">
        <v>31</v>
      </c>
      <c r="AA488" s="1" t="b">
        <v>0</v>
      </c>
    </row>
    <row r="489" spans="1:27" x14ac:dyDescent="0.25">
      <c r="A489" s="1" t="b">
        <v>0</v>
      </c>
      <c r="B489" s="1" t="s">
        <v>4528</v>
      </c>
      <c r="C489" s="2">
        <v>1</v>
      </c>
      <c r="D489" s="1" t="s">
        <v>27</v>
      </c>
      <c r="E489" s="2">
        <v>79</v>
      </c>
      <c r="F489" s="1" t="s">
        <v>1852</v>
      </c>
      <c r="G489" s="1" t="s">
        <v>1853</v>
      </c>
      <c r="H489" s="1" t="s">
        <v>1853</v>
      </c>
      <c r="I489" s="2" t="s">
        <v>29</v>
      </c>
      <c r="J489" s="3">
        <v>1220.5</v>
      </c>
      <c r="K489" s="3">
        <v>20</v>
      </c>
      <c r="L489" s="3">
        <v>24410</v>
      </c>
      <c r="M489" s="1" t="s">
        <v>29</v>
      </c>
      <c r="N489" s="1" t="s">
        <v>30</v>
      </c>
      <c r="O489" s="3">
        <v>0</v>
      </c>
      <c r="P489" s="4" t="s">
        <v>4491</v>
      </c>
      <c r="Q489" s="1" t="b">
        <v>0</v>
      </c>
      <c r="R489" s="2">
        <v>20</v>
      </c>
      <c r="S489" s="3">
        <v>24410</v>
      </c>
      <c r="T489" s="2" t="s">
        <v>29</v>
      </c>
      <c r="U489" s="3">
        <v>0</v>
      </c>
      <c r="V489" s="2" t="s">
        <v>29</v>
      </c>
      <c r="W489" s="3">
        <v>0</v>
      </c>
      <c r="X489" s="2" t="s">
        <v>29</v>
      </c>
      <c r="Y489" s="3">
        <v>0</v>
      </c>
      <c r="Z489" s="1" t="s">
        <v>31</v>
      </c>
      <c r="AA489" s="1" t="b">
        <v>0</v>
      </c>
    </row>
    <row r="490" spans="1:27" x14ac:dyDescent="0.25">
      <c r="A490" s="1" t="b">
        <v>0</v>
      </c>
      <c r="B490" s="1" t="s">
        <v>4529</v>
      </c>
      <c r="C490" s="2">
        <v>1</v>
      </c>
      <c r="D490" s="1" t="s">
        <v>27</v>
      </c>
      <c r="E490" s="2">
        <v>81</v>
      </c>
      <c r="F490" s="1" t="s">
        <v>1799</v>
      </c>
      <c r="G490" s="1" t="s">
        <v>1854</v>
      </c>
      <c r="H490" s="1" t="s">
        <v>1854</v>
      </c>
      <c r="I490" s="2" t="s">
        <v>29</v>
      </c>
      <c r="J490" s="3">
        <v>63</v>
      </c>
      <c r="K490" s="3">
        <v>10</v>
      </c>
      <c r="L490" s="3">
        <v>630</v>
      </c>
      <c r="M490" s="1" t="s">
        <v>29</v>
      </c>
      <c r="N490" s="1" t="s">
        <v>40</v>
      </c>
      <c r="O490" s="3">
        <v>0</v>
      </c>
      <c r="P490" s="4" t="s">
        <v>4491</v>
      </c>
      <c r="Q490" s="1" t="b">
        <v>0</v>
      </c>
      <c r="R490" s="2">
        <v>10</v>
      </c>
      <c r="S490" s="3">
        <v>630</v>
      </c>
      <c r="T490" s="2" t="s">
        <v>29</v>
      </c>
      <c r="U490" s="3">
        <v>0</v>
      </c>
      <c r="V490" s="2" t="s">
        <v>29</v>
      </c>
      <c r="W490" s="3">
        <v>0</v>
      </c>
      <c r="X490" s="2" t="s">
        <v>29</v>
      </c>
      <c r="Y490" s="3">
        <v>0</v>
      </c>
      <c r="Z490" s="1" t="s">
        <v>31</v>
      </c>
      <c r="AA490" s="1" t="b">
        <v>0</v>
      </c>
    </row>
    <row r="491" spans="1:27" x14ac:dyDescent="0.25">
      <c r="A491" s="1" t="b">
        <v>0</v>
      </c>
      <c r="B491" s="1" t="s">
        <v>4530</v>
      </c>
      <c r="C491" s="2">
        <v>1</v>
      </c>
      <c r="D491" s="1" t="s">
        <v>27</v>
      </c>
      <c r="E491" s="2">
        <v>82</v>
      </c>
      <c r="F491" s="1" t="s">
        <v>1855</v>
      </c>
      <c r="G491" s="1" t="s">
        <v>1856</v>
      </c>
      <c r="H491" s="1" t="s">
        <v>1856</v>
      </c>
      <c r="I491" s="2" t="s">
        <v>29</v>
      </c>
      <c r="J491" s="3">
        <v>2650</v>
      </c>
      <c r="K491" s="3">
        <v>4</v>
      </c>
      <c r="L491" s="3">
        <v>10600</v>
      </c>
      <c r="M491" s="1" t="s">
        <v>29</v>
      </c>
      <c r="N491" s="1" t="s">
        <v>40</v>
      </c>
      <c r="O491" s="3">
        <v>0</v>
      </c>
      <c r="P491" s="4" t="s">
        <v>4491</v>
      </c>
      <c r="Q491" s="1" t="b">
        <v>0</v>
      </c>
      <c r="R491" s="2">
        <v>4</v>
      </c>
      <c r="S491" s="3">
        <v>10600</v>
      </c>
      <c r="T491" s="2" t="s">
        <v>29</v>
      </c>
      <c r="U491" s="3">
        <v>0</v>
      </c>
      <c r="V491" s="2" t="s">
        <v>29</v>
      </c>
      <c r="W491" s="3">
        <v>0</v>
      </c>
      <c r="X491" s="2" t="s">
        <v>29</v>
      </c>
      <c r="Y491" s="3">
        <v>0</v>
      </c>
      <c r="Z491" s="1" t="s">
        <v>31</v>
      </c>
      <c r="AA491" s="1" t="b">
        <v>0</v>
      </c>
    </row>
    <row r="492" spans="1:27" x14ac:dyDescent="0.25">
      <c r="A492" s="1" t="b">
        <v>0</v>
      </c>
      <c r="B492" s="1" t="s">
        <v>4531</v>
      </c>
      <c r="C492" s="2">
        <v>1</v>
      </c>
      <c r="D492" s="1" t="s">
        <v>27</v>
      </c>
      <c r="E492" s="2">
        <v>83</v>
      </c>
      <c r="F492" s="1" t="s">
        <v>1857</v>
      </c>
      <c r="G492" s="1" t="s">
        <v>1858</v>
      </c>
      <c r="H492" s="1" t="s">
        <v>1858</v>
      </c>
      <c r="I492" s="2" t="s">
        <v>29</v>
      </c>
      <c r="J492" s="3">
        <v>250</v>
      </c>
      <c r="K492" s="3">
        <v>10</v>
      </c>
      <c r="L492" s="3">
        <v>2500</v>
      </c>
      <c r="M492" s="1" t="s">
        <v>29</v>
      </c>
      <c r="N492" s="1" t="s">
        <v>40</v>
      </c>
      <c r="O492" s="3">
        <v>0</v>
      </c>
      <c r="P492" s="4" t="s">
        <v>4491</v>
      </c>
      <c r="Q492" s="1" t="b">
        <v>0</v>
      </c>
      <c r="R492" s="2">
        <v>10</v>
      </c>
      <c r="S492" s="3">
        <v>2500</v>
      </c>
      <c r="T492" s="2" t="s">
        <v>29</v>
      </c>
      <c r="U492" s="3">
        <v>0</v>
      </c>
      <c r="V492" s="2" t="s">
        <v>29</v>
      </c>
      <c r="W492" s="3">
        <v>0</v>
      </c>
      <c r="X492" s="2" t="s">
        <v>29</v>
      </c>
      <c r="Y492" s="3">
        <v>0</v>
      </c>
      <c r="Z492" s="1" t="s">
        <v>31</v>
      </c>
      <c r="AA492" s="1" t="b">
        <v>0</v>
      </c>
    </row>
    <row r="493" spans="1:27" x14ac:dyDescent="0.25">
      <c r="A493" s="1" t="b">
        <v>0</v>
      </c>
      <c r="B493" s="1" t="s">
        <v>4532</v>
      </c>
      <c r="C493" s="2">
        <v>1</v>
      </c>
      <c r="D493" s="1" t="s">
        <v>27</v>
      </c>
      <c r="E493" s="2">
        <v>84</v>
      </c>
      <c r="F493" s="1" t="s">
        <v>1784</v>
      </c>
      <c r="G493" s="1" t="s">
        <v>1859</v>
      </c>
      <c r="H493" s="1" t="s">
        <v>1860</v>
      </c>
      <c r="I493" s="2" t="s">
        <v>29</v>
      </c>
      <c r="J493" s="3">
        <v>93.5</v>
      </c>
      <c r="K493" s="3">
        <v>3</v>
      </c>
      <c r="L493" s="3">
        <v>280.5</v>
      </c>
      <c r="M493" s="1" t="s">
        <v>29</v>
      </c>
      <c r="N493" s="1" t="s">
        <v>40</v>
      </c>
      <c r="O493" s="3">
        <v>0</v>
      </c>
      <c r="P493" s="4" t="s">
        <v>4491</v>
      </c>
      <c r="Q493" s="1" t="b">
        <v>0</v>
      </c>
      <c r="R493" s="2">
        <v>3</v>
      </c>
      <c r="S493" s="3">
        <v>280.5</v>
      </c>
      <c r="T493" s="2" t="s">
        <v>29</v>
      </c>
      <c r="U493" s="3">
        <v>0</v>
      </c>
      <c r="V493" s="2" t="s">
        <v>29</v>
      </c>
      <c r="W493" s="3">
        <v>0</v>
      </c>
      <c r="X493" s="2" t="s">
        <v>29</v>
      </c>
      <c r="Y493" s="3">
        <v>0</v>
      </c>
      <c r="Z493" s="1" t="s">
        <v>31</v>
      </c>
      <c r="AA493" s="1" t="b">
        <v>0</v>
      </c>
    </row>
    <row r="494" spans="1:27" x14ac:dyDescent="0.25">
      <c r="A494" s="1" t="b">
        <v>0</v>
      </c>
      <c r="B494" s="1" t="s">
        <v>4533</v>
      </c>
      <c r="C494" s="2">
        <v>1</v>
      </c>
      <c r="D494" s="1" t="s">
        <v>27</v>
      </c>
      <c r="E494" s="2">
        <v>85</v>
      </c>
      <c r="F494" s="1" t="s">
        <v>1784</v>
      </c>
      <c r="G494" s="1" t="s">
        <v>1861</v>
      </c>
      <c r="H494" s="1" t="s">
        <v>1861</v>
      </c>
      <c r="I494" s="2" t="s">
        <v>29</v>
      </c>
      <c r="J494" s="3">
        <v>180</v>
      </c>
      <c r="K494" s="3">
        <v>4</v>
      </c>
      <c r="L494" s="3">
        <v>720</v>
      </c>
      <c r="M494" s="1" t="s">
        <v>29</v>
      </c>
      <c r="N494" s="1" t="s">
        <v>40</v>
      </c>
      <c r="O494" s="3">
        <v>0</v>
      </c>
      <c r="P494" s="4" t="s">
        <v>4491</v>
      </c>
      <c r="Q494" s="1" t="b">
        <v>0</v>
      </c>
      <c r="R494" s="2">
        <v>4</v>
      </c>
      <c r="S494" s="3">
        <v>720</v>
      </c>
      <c r="T494" s="2" t="s">
        <v>29</v>
      </c>
      <c r="U494" s="3">
        <v>0</v>
      </c>
      <c r="V494" s="2" t="s">
        <v>29</v>
      </c>
      <c r="W494" s="3">
        <v>0</v>
      </c>
      <c r="X494" s="2" t="s">
        <v>29</v>
      </c>
      <c r="Y494" s="3">
        <v>0</v>
      </c>
      <c r="Z494" s="1" t="s">
        <v>31</v>
      </c>
      <c r="AA494" s="1" t="b">
        <v>0</v>
      </c>
    </row>
    <row r="495" spans="1:27" x14ac:dyDescent="0.25">
      <c r="A495" s="1" t="b">
        <v>0</v>
      </c>
      <c r="B495" s="1" t="s">
        <v>4534</v>
      </c>
      <c r="C495" s="2">
        <v>1</v>
      </c>
      <c r="D495" s="1" t="s">
        <v>27</v>
      </c>
      <c r="E495" s="2">
        <v>86</v>
      </c>
      <c r="F495" s="1" t="s">
        <v>1862</v>
      </c>
      <c r="G495" s="1" t="s">
        <v>1863</v>
      </c>
      <c r="H495" s="1" t="s">
        <v>1864</v>
      </c>
      <c r="I495" s="2" t="s">
        <v>29</v>
      </c>
      <c r="J495" s="3">
        <v>300.2</v>
      </c>
      <c r="K495" s="3">
        <v>25</v>
      </c>
      <c r="L495" s="3">
        <v>7505</v>
      </c>
      <c r="M495" s="1" t="s">
        <v>29</v>
      </c>
      <c r="N495" s="1" t="s">
        <v>40</v>
      </c>
      <c r="O495" s="3">
        <v>0</v>
      </c>
      <c r="P495" s="4" t="s">
        <v>4491</v>
      </c>
      <c r="Q495" s="1" t="b">
        <v>0</v>
      </c>
      <c r="R495" s="2">
        <v>25</v>
      </c>
      <c r="S495" s="3">
        <v>7505</v>
      </c>
      <c r="T495" s="2" t="s">
        <v>29</v>
      </c>
      <c r="U495" s="3">
        <v>0</v>
      </c>
      <c r="V495" s="2" t="s">
        <v>29</v>
      </c>
      <c r="W495" s="3">
        <v>0</v>
      </c>
      <c r="X495" s="2" t="s">
        <v>29</v>
      </c>
      <c r="Y495" s="3">
        <v>0</v>
      </c>
      <c r="Z495" s="1" t="s">
        <v>31</v>
      </c>
      <c r="AA495" s="1" t="b">
        <v>0</v>
      </c>
    </row>
    <row r="496" spans="1:27" x14ac:dyDescent="0.25">
      <c r="A496" s="1" t="b">
        <v>0</v>
      </c>
      <c r="B496" s="1" t="s">
        <v>4535</v>
      </c>
      <c r="C496" s="2">
        <v>1</v>
      </c>
      <c r="D496" s="1" t="s">
        <v>27</v>
      </c>
      <c r="E496" s="2">
        <v>87</v>
      </c>
      <c r="F496" s="1" t="s">
        <v>1865</v>
      </c>
      <c r="G496" s="1" t="s">
        <v>1866</v>
      </c>
      <c r="H496" s="1" t="s">
        <v>1866</v>
      </c>
      <c r="I496" s="2" t="s">
        <v>29</v>
      </c>
      <c r="J496" s="3">
        <v>160.25</v>
      </c>
      <c r="K496" s="3">
        <v>60</v>
      </c>
      <c r="L496" s="3">
        <v>9615</v>
      </c>
      <c r="M496" s="1" t="s">
        <v>29</v>
      </c>
      <c r="N496" s="1" t="s">
        <v>40</v>
      </c>
      <c r="O496" s="3">
        <v>0</v>
      </c>
      <c r="P496" s="4" t="s">
        <v>4491</v>
      </c>
      <c r="Q496" s="1" t="b">
        <v>0</v>
      </c>
      <c r="R496" s="2">
        <v>60</v>
      </c>
      <c r="S496" s="3">
        <v>9615</v>
      </c>
      <c r="T496" s="2" t="s">
        <v>29</v>
      </c>
      <c r="U496" s="3">
        <v>0</v>
      </c>
      <c r="V496" s="2" t="s">
        <v>29</v>
      </c>
      <c r="W496" s="3">
        <v>0</v>
      </c>
      <c r="X496" s="2" t="s">
        <v>29</v>
      </c>
      <c r="Y496" s="3">
        <v>0</v>
      </c>
      <c r="Z496" s="1" t="s">
        <v>31</v>
      </c>
      <c r="AA496" s="1" t="b">
        <v>0</v>
      </c>
    </row>
    <row r="497" spans="1:27" x14ac:dyDescent="0.25">
      <c r="A497" s="1" t="b">
        <v>0</v>
      </c>
      <c r="B497" s="1" t="s">
        <v>4536</v>
      </c>
      <c r="C497" s="2">
        <v>1</v>
      </c>
      <c r="D497" s="1" t="s">
        <v>27</v>
      </c>
      <c r="E497" s="2">
        <v>88</v>
      </c>
      <c r="F497" s="1" t="s">
        <v>1867</v>
      </c>
      <c r="G497" s="1" t="s">
        <v>1868</v>
      </c>
      <c r="H497" s="1" t="s">
        <v>1868</v>
      </c>
      <c r="I497" s="2" t="s">
        <v>29</v>
      </c>
      <c r="J497" s="3">
        <v>155.4</v>
      </c>
      <c r="K497" s="3">
        <v>30</v>
      </c>
      <c r="L497" s="3">
        <v>4662</v>
      </c>
      <c r="M497" s="1" t="s">
        <v>29</v>
      </c>
      <c r="N497" s="1" t="s">
        <v>30</v>
      </c>
      <c r="O497" s="3">
        <v>0</v>
      </c>
      <c r="P497" s="4" t="s">
        <v>4491</v>
      </c>
      <c r="Q497" s="1" t="b">
        <v>0</v>
      </c>
      <c r="R497" s="2">
        <v>30</v>
      </c>
      <c r="S497" s="3">
        <v>4662</v>
      </c>
      <c r="T497" s="2" t="s">
        <v>29</v>
      </c>
      <c r="U497" s="3">
        <v>0</v>
      </c>
      <c r="V497" s="2" t="s">
        <v>29</v>
      </c>
      <c r="W497" s="3">
        <v>0</v>
      </c>
      <c r="X497" s="2" t="s">
        <v>29</v>
      </c>
      <c r="Y497" s="3">
        <v>0</v>
      </c>
      <c r="Z497" s="1" t="s">
        <v>31</v>
      </c>
      <c r="AA497" s="1" t="b">
        <v>0</v>
      </c>
    </row>
    <row r="498" spans="1:27" x14ac:dyDescent="0.25">
      <c r="A498" s="1" t="b">
        <v>0</v>
      </c>
      <c r="B498" s="1" t="s">
        <v>4537</v>
      </c>
      <c r="C498" s="2">
        <v>1</v>
      </c>
      <c r="D498" s="1" t="s">
        <v>27</v>
      </c>
      <c r="E498" s="2">
        <v>89</v>
      </c>
      <c r="F498" s="1" t="s">
        <v>1869</v>
      </c>
      <c r="G498" s="1" t="s">
        <v>1870</v>
      </c>
      <c r="H498" s="1" t="s">
        <v>1870</v>
      </c>
      <c r="I498" s="2" t="s">
        <v>29</v>
      </c>
      <c r="J498" s="3">
        <v>187.1</v>
      </c>
      <c r="K498" s="3">
        <v>20</v>
      </c>
      <c r="L498" s="3">
        <v>3742</v>
      </c>
      <c r="M498" s="1" t="s">
        <v>29</v>
      </c>
      <c r="N498" s="1" t="s">
        <v>40</v>
      </c>
      <c r="O498" s="3">
        <v>0</v>
      </c>
      <c r="P498" s="4" t="s">
        <v>4491</v>
      </c>
      <c r="Q498" s="1" t="b">
        <v>0</v>
      </c>
      <c r="R498" s="2">
        <v>20</v>
      </c>
      <c r="S498" s="3">
        <v>3742</v>
      </c>
      <c r="T498" s="2" t="s">
        <v>29</v>
      </c>
      <c r="U498" s="3">
        <v>0</v>
      </c>
      <c r="V498" s="2" t="s">
        <v>29</v>
      </c>
      <c r="W498" s="3">
        <v>0</v>
      </c>
      <c r="X498" s="2" t="s">
        <v>29</v>
      </c>
      <c r="Y498" s="3">
        <v>0</v>
      </c>
      <c r="Z498" s="1" t="s">
        <v>31</v>
      </c>
      <c r="AA498" s="1" t="b">
        <v>0</v>
      </c>
    </row>
    <row r="499" spans="1:27" x14ac:dyDescent="0.25">
      <c r="A499" s="1" t="b">
        <v>0</v>
      </c>
      <c r="B499" s="1" t="s">
        <v>4538</v>
      </c>
      <c r="C499" s="2">
        <v>1</v>
      </c>
      <c r="D499" s="1" t="s">
        <v>27</v>
      </c>
      <c r="E499" s="2">
        <v>90</v>
      </c>
      <c r="F499" s="1" t="s">
        <v>1871</v>
      </c>
      <c r="G499" s="1" t="s">
        <v>1872</v>
      </c>
      <c r="H499" s="1" t="s">
        <v>1872</v>
      </c>
      <c r="I499" s="2" t="s">
        <v>29</v>
      </c>
      <c r="J499" s="3">
        <v>2950</v>
      </c>
      <c r="K499" s="3">
        <v>10</v>
      </c>
      <c r="L499" s="3">
        <v>29500</v>
      </c>
      <c r="M499" s="1" t="s">
        <v>29</v>
      </c>
      <c r="N499" s="1" t="s">
        <v>40</v>
      </c>
      <c r="O499" s="3">
        <v>0</v>
      </c>
      <c r="P499" s="4" t="s">
        <v>4491</v>
      </c>
      <c r="Q499" s="1" t="b">
        <v>0</v>
      </c>
      <c r="R499" s="2">
        <v>10</v>
      </c>
      <c r="S499" s="3">
        <v>29500</v>
      </c>
      <c r="T499" s="2" t="s">
        <v>29</v>
      </c>
      <c r="U499" s="3">
        <v>0</v>
      </c>
      <c r="V499" s="2" t="s">
        <v>29</v>
      </c>
      <c r="W499" s="3">
        <v>0</v>
      </c>
      <c r="X499" s="2" t="s">
        <v>29</v>
      </c>
      <c r="Y499" s="3">
        <v>0</v>
      </c>
      <c r="Z499" s="1" t="s">
        <v>31</v>
      </c>
      <c r="AA499" s="1" t="b">
        <v>0</v>
      </c>
    </row>
    <row r="500" spans="1:27" x14ac:dyDescent="0.25">
      <c r="A500" s="1" t="b">
        <v>0</v>
      </c>
      <c r="B500" s="1" t="s">
        <v>4539</v>
      </c>
      <c r="C500" s="2">
        <v>1</v>
      </c>
      <c r="D500" s="1" t="s">
        <v>27</v>
      </c>
      <c r="E500" s="2">
        <v>93</v>
      </c>
      <c r="F500" s="1" t="s">
        <v>1874</v>
      </c>
      <c r="G500" s="1" t="s">
        <v>1875</v>
      </c>
      <c r="H500" s="1" t="s">
        <v>1875</v>
      </c>
      <c r="I500" s="2" t="s">
        <v>29</v>
      </c>
      <c r="J500" s="3">
        <v>265.14999999999998</v>
      </c>
      <c r="K500" s="3">
        <v>10</v>
      </c>
      <c r="L500" s="3">
        <v>2651.5</v>
      </c>
      <c r="M500" s="1" t="s">
        <v>29</v>
      </c>
      <c r="N500" s="1" t="s">
        <v>30</v>
      </c>
      <c r="O500" s="3">
        <v>0</v>
      </c>
      <c r="P500" s="4" t="s">
        <v>4491</v>
      </c>
      <c r="Q500" s="1" t="b">
        <v>0</v>
      </c>
      <c r="R500" s="2">
        <v>10</v>
      </c>
      <c r="S500" s="3">
        <v>2651.5</v>
      </c>
      <c r="T500" s="2" t="s">
        <v>29</v>
      </c>
      <c r="U500" s="3">
        <v>0</v>
      </c>
      <c r="V500" s="2" t="s">
        <v>29</v>
      </c>
      <c r="W500" s="3">
        <v>0</v>
      </c>
      <c r="X500" s="2" t="s">
        <v>29</v>
      </c>
      <c r="Y500" s="3">
        <v>0</v>
      </c>
      <c r="Z500" s="1" t="s">
        <v>31</v>
      </c>
      <c r="AA500" s="1" t="b">
        <v>0</v>
      </c>
    </row>
    <row r="501" spans="1:27" x14ac:dyDescent="0.25">
      <c r="A501" s="1" t="b">
        <v>0</v>
      </c>
      <c r="B501" s="1" t="s">
        <v>4540</v>
      </c>
      <c r="C501" s="2">
        <v>1</v>
      </c>
      <c r="D501" s="1" t="s">
        <v>27</v>
      </c>
      <c r="E501" s="2">
        <v>94</v>
      </c>
      <c r="F501" s="1" t="s">
        <v>1874</v>
      </c>
      <c r="G501" s="1" t="s">
        <v>1875</v>
      </c>
      <c r="H501" s="1" t="s">
        <v>1875</v>
      </c>
      <c r="I501" s="2" t="s">
        <v>29</v>
      </c>
      <c r="J501" s="3">
        <v>250.15</v>
      </c>
      <c r="K501" s="3">
        <v>5</v>
      </c>
      <c r="L501" s="3">
        <v>1250.75</v>
      </c>
      <c r="M501" s="1" t="s">
        <v>29</v>
      </c>
      <c r="N501" s="1" t="s">
        <v>40</v>
      </c>
      <c r="O501" s="3">
        <v>0</v>
      </c>
      <c r="P501" s="4" t="s">
        <v>4491</v>
      </c>
      <c r="Q501" s="1" t="b">
        <v>0</v>
      </c>
      <c r="R501" s="2">
        <v>5</v>
      </c>
      <c r="S501" s="3">
        <v>1250.75</v>
      </c>
      <c r="T501" s="2" t="s">
        <v>29</v>
      </c>
      <c r="U501" s="3">
        <v>0</v>
      </c>
      <c r="V501" s="2" t="s">
        <v>29</v>
      </c>
      <c r="W501" s="3">
        <v>0</v>
      </c>
      <c r="X501" s="2" t="s">
        <v>29</v>
      </c>
      <c r="Y501" s="3">
        <v>0</v>
      </c>
      <c r="Z501" s="1" t="s">
        <v>31</v>
      </c>
      <c r="AA501" s="1" t="b">
        <v>0</v>
      </c>
    </row>
    <row r="502" spans="1:27" x14ac:dyDescent="0.25">
      <c r="A502" s="1" t="b">
        <v>0</v>
      </c>
      <c r="B502" s="1" t="s">
        <v>4541</v>
      </c>
      <c r="C502" s="2">
        <v>1</v>
      </c>
      <c r="D502" s="1" t="s">
        <v>27</v>
      </c>
      <c r="E502" s="2">
        <v>98</v>
      </c>
      <c r="F502" s="1" t="s">
        <v>1876</v>
      </c>
      <c r="G502" s="1" t="s">
        <v>1877</v>
      </c>
      <c r="H502" s="1" t="s">
        <v>1878</v>
      </c>
      <c r="I502" s="2" t="s">
        <v>29</v>
      </c>
      <c r="J502" s="3">
        <v>999.75</v>
      </c>
      <c r="K502" s="3">
        <v>3</v>
      </c>
      <c r="L502" s="3">
        <v>2999.25</v>
      </c>
      <c r="M502" s="1" t="s">
        <v>29</v>
      </c>
      <c r="N502" s="1" t="s">
        <v>30</v>
      </c>
      <c r="O502" s="3">
        <v>0</v>
      </c>
      <c r="P502" s="4" t="s">
        <v>4491</v>
      </c>
      <c r="Q502" s="1" t="b">
        <v>0</v>
      </c>
      <c r="R502" s="2">
        <v>3</v>
      </c>
      <c r="S502" s="3">
        <v>2999.25</v>
      </c>
      <c r="T502" s="2" t="s">
        <v>29</v>
      </c>
      <c r="U502" s="3">
        <v>0</v>
      </c>
      <c r="V502" s="2" t="s">
        <v>29</v>
      </c>
      <c r="W502" s="3">
        <v>0</v>
      </c>
      <c r="X502" s="2" t="s">
        <v>29</v>
      </c>
      <c r="Y502" s="3">
        <v>0</v>
      </c>
      <c r="Z502" s="1" t="s">
        <v>31</v>
      </c>
      <c r="AA502" s="1" t="b">
        <v>0</v>
      </c>
    </row>
    <row r="503" spans="1:27" x14ac:dyDescent="0.25">
      <c r="A503" s="1" t="b">
        <v>0</v>
      </c>
      <c r="B503" s="1" t="s">
        <v>4542</v>
      </c>
      <c r="C503" s="2">
        <v>1</v>
      </c>
      <c r="D503" s="1" t="s">
        <v>27</v>
      </c>
      <c r="E503" s="2">
        <v>101</v>
      </c>
      <c r="F503" s="1" t="s">
        <v>1879</v>
      </c>
      <c r="G503" s="1" t="s">
        <v>1880</v>
      </c>
      <c r="H503" s="1" t="s">
        <v>1880</v>
      </c>
      <c r="I503" s="2" t="s">
        <v>29</v>
      </c>
      <c r="J503" s="3">
        <v>300.18</v>
      </c>
      <c r="K503" s="3">
        <v>5</v>
      </c>
      <c r="L503" s="3">
        <v>1500.9</v>
      </c>
      <c r="M503" s="1" t="s">
        <v>29</v>
      </c>
      <c r="N503" s="1" t="s">
        <v>30</v>
      </c>
      <c r="O503" s="3">
        <v>0</v>
      </c>
      <c r="P503" s="4" t="s">
        <v>4491</v>
      </c>
      <c r="Q503" s="1" t="b">
        <v>0</v>
      </c>
      <c r="R503" s="2">
        <v>5</v>
      </c>
      <c r="S503" s="3">
        <v>1500.9</v>
      </c>
      <c r="T503" s="2" t="s">
        <v>29</v>
      </c>
      <c r="U503" s="3">
        <v>0</v>
      </c>
      <c r="V503" s="2" t="s">
        <v>29</v>
      </c>
      <c r="W503" s="3">
        <v>0</v>
      </c>
      <c r="X503" s="2" t="s">
        <v>29</v>
      </c>
      <c r="Y503" s="3">
        <v>0</v>
      </c>
      <c r="Z503" s="1" t="s">
        <v>31</v>
      </c>
      <c r="AA503" s="1" t="b">
        <v>0</v>
      </c>
    </row>
    <row r="504" spans="1:27" x14ac:dyDescent="0.25">
      <c r="A504" s="1" t="b">
        <v>0</v>
      </c>
      <c r="B504" s="1" t="s">
        <v>4543</v>
      </c>
      <c r="C504" s="2">
        <v>1</v>
      </c>
      <c r="D504" s="1" t="s">
        <v>27</v>
      </c>
      <c r="E504" s="2">
        <v>102</v>
      </c>
      <c r="F504" s="1" t="s">
        <v>1881</v>
      </c>
      <c r="G504" s="1" t="s">
        <v>1882</v>
      </c>
      <c r="H504" s="1" t="s">
        <v>1882</v>
      </c>
      <c r="I504" s="2" t="s">
        <v>29</v>
      </c>
      <c r="J504" s="3">
        <v>1955.5</v>
      </c>
      <c r="K504" s="3">
        <v>15</v>
      </c>
      <c r="L504" s="3">
        <v>29332.5</v>
      </c>
      <c r="M504" s="1" t="s">
        <v>29</v>
      </c>
      <c r="N504" s="1" t="s">
        <v>40</v>
      </c>
      <c r="O504" s="3">
        <v>0</v>
      </c>
      <c r="P504" s="4" t="s">
        <v>4491</v>
      </c>
      <c r="Q504" s="1" t="b">
        <v>0</v>
      </c>
      <c r="R504" s="2">
        <v>15</v>
      </c>
      <c r="S504" s="3">
        <v>29332.5</v>
      </c>
      <c r="T504" s="2" t="s">
        <v>29</v>
      </c>
      <c r="U504" s="3">
        <v>0</v>
      </c>
      <c r="V504" s="2" t="s">
        <v>29</v>
      </c>
      <c r="W504" s="3">
        <v>0</v>
      </c>
      <c r="X504" s="2" t="s">
        <v>29</v>
      </c>
      <c r="Y504" s="3">
        <v>0</v>
      </c>
      <c r="Z504" s="1" t="s">
        <v>31</v>
      </c>
      <c r="AA504" s="1" t="b">
        <v>0</v>
      </c>
    </row>
    <row r="505" spans="1:27" x14ac:dyDescent="0.25">
      <c r="A505" s="1" t="b">
        <v>0</v>
      </c>
      <c r="B505" s="1" t="s">
        <v>4544</v>
      </c>
      <c r="C505" s="2">
        <v>1</v>
      </c>
      <c r="D505" s="1" t="s">
        <v>27</v>
      </c>
      <c r="E505" s="2">
        <v>104</v>
      </c>
      <c r="F505" s="1" t="s">
        <v>1884</v>
      </c>
      <c r="G505" s="1" t="s">
        <v>1885</v>
      </c>
      <c r="H505" s="1" t="s">
        <v>1885</v>
      </c>
      <c r="I505" s="2" t="s">
        <v>29</v>
      </c>
      <c r="J505" s="3">
        <v>6500</v>
      </c>
      <c r="K505" s="3">
        <v>5</v>
      </c>
      <c r="L505" s="3">
        <v>32500</v>
      </c>
      <c r="M505" s="1" t="s">
        <v>29</v>
      </c>
      <c r="N505" s="1" t="s">
        <v>40</v>
      </c>
      <c r="O505" s="3">
        <v>0</v>
      </c>
      <c r="P505" s="4" t="s">
        <v>4491</v>
      </c>
      <c r="Q505" s="1" t="b">
        <v>0</v>
      </c>
      <c r="R505" s="2">
        <v>5</v>
      </c>
      <c r="S505" s="3">
        <v>32500</v>
      </c>
      <c r="T505" s="2" t="s">
        <v>29</v>
      </c>
      <c r="U505" s="3">
        <v>0</v>
      </c>
      <c r="V505" s="2" t="s">
        <v>29</v>
      </c>
      <c r="W505" s="3">
        <v>0</v>
      </c>
      <c r="X505" s="2" t="s">
        <v>29</v>
      </c>
      <c r="Y505" s="3">
        <v>0</v>
      </c>
      <c r="Z505" s="1" t="s">
        <v>31</v>
      </c>
      <c r="AA505" s="1" t="b">
        <v>0</v>
      </c>
    </row>
    <row r="506" spans="1:27" x14ac:dyDescent="0.25">
      <c r="A506" s="1" t="b">
        <v>0</v>
      </c>
      <c r="B506" s="1" t="s">
        <v>4545</v>
      </c>
      <c r="C506" s="2">
        <v>1</v>
      </c>
      <c r="D506" s="1" t="s">
        <v>27</v>
      </c>
      <c r="E506" s="2">
        <v>105</v>
      </c>
      <c r="F506" s="1" t="s">
        <v>1804</v>
      </c>
      <c r="G506" s="1" t="s">
        <v>1886</v>
      </c>
      <c r="H506" s="1" t="s">
        <v>1886</v>
      </c>
      <c r="I506" s="2" t="s">
        <v>29</v>
      </c>
      <c r="J506" s="3">
        <v>3500</v>
      </c>
      <c r="K506" s="3">
        <v>2</v>
      </c>
      <c r="L506" s="3">
        <v>7000</v>
      </c>
      <c r="M506" s="1" t="s">
        <v>29</v>
      </c>
      <c r="N506" s="1" t="s">
        <v>40</v>
      </c>
      <c r="O506" s="3">
        <v>0</v>
      </c>
      <c r="P506" s="4" t="s">
        <v>4491</v>
      </c>
      <c r="Q506" s="1" t="b">
        <v>0</v>
      </c>
      <c r="R506" s="2">
        <v>2</v>
      </c>
      <c r="S506" s="3">
        <v>7000</v>
      </c>
      <c r="T506" s="2" t="s">
        <v>29</v>
      </c>
      <c r="U506" s="3">
        <v>0</v>
      </c>
      <c r="V506" s="2" t="s">
        <v>29</v>
      </c>
      <c r="W506" s="3">
        <v>0</v>
      </c>
      <c r="X506" s="2" t="s">
        <v>29</v>
      </c>
      <c r="Y506" s="3">
        <v>0</v>
      </c>
      <c r="Z506" s="1" t="s">
        <v>31</v>
      </c>
      <c r="AA506" s="1" t="b">
        <v>0</v>
      </c>
    </row>
    <row r="507" spans="1:27" x14ac:dyDescent="0.25">
      <c r="A507" s="1" t="b">
        <v>0</v>
      </c>
      <c r="B507" s="1" t="s">
        <v>4546</v>
      </c>
      <c r="C507" s="2">
        <v>1</v>
      </c>
      <c r="D507" s="1" t="s">
        <v>27</v>
      </c>
      <c r="E507" s="2">
        <v>107</v>
      </c>
      <c r="F507" s="1" t="s">
        <v>1887</v>
      </c>
      <c r="G507" s="1" t="s">
        <v>1888</v>
      </c>
      <c r="H507" s="1" t="s">
        <v>1889</v>
      </c>
      <c r="I507" s="2" t="s">
        <v>29</v>
      </c>
      <c r="J507" s="3">
        <v>600.25</v>
      </c>
      <c r="K507" s="3">
        <v>5</v>
      </c>
      <c r="L507" s="3">
        <v>3001.25</v>
      </c>
      <c r="M507" s="1" t="s">
        <v>29</v>
      </c>
      <c r="N507" s="1" t="s">
        <v>40</v>
      </c>
      <c r="O507" s="3">
        <v>0</v>
      </c>
      <c r="P507" s="4" t="s">
        <v>4491</v>
      </c>
      <c r="Q507" s="1" t="b">
        <v>0</v>
      </c>
      <c r="R507" s="2">
        <v>5</v>
      </c>
      <c r="S507" s="3">
        <v>3001.25</v>
      </c>
      <c r="T507" s="2" t="s">
        <v>29</v>
      </c>
      <c r="U507" s="3">
        <v>0</v>
      </c>
      <c r="V507" s="2" t="s">
        <v>29</v>
      </c>
      <c r="W507" s="3">
        <v>0</v>
      </c>
      <c r="X507" s="2" t="s">
        <v>29</v>
      </c>
      <c r="Y507" s="3">
        <v>0</v>
      </c>
      <c r="Z507" s="1" t="s">
        <v>31</v>
      </c>
      <c r="AA507" s="1" t="b">
        <v>0</v>
      </c>
    </row>
    <row r="508" spans="1:27" x14ac:dyDescent="0.25">
      <c r="A508" s="1" t="b">
        <v>0</v>
      </c>
      <c r="B508" s="1" t="s">
        <v>4547</v>
      </c>
      <c r="C508" s="2">
        <v>1</v>
      </c>
      <c r="D508" s="1" t="s">
        <v>27</v>
      </c>
      <c r="E508" s="2">
        <v>109</v>
      </c>
      <c r="F508" s="1" t="s">
        <v>1799</v>
      </c>
      <c r="G508" s="1" t="s">
        <v>1890</v>
      </c>
      <c r="H508" s="1" t="s">
        <v>1890</v>
      </c>
      <c r="I508" s="2" t="s">
        <v>29</v>
      </c>
      <c r="J508" s="3">
        <v>3300</v>
      </c>
      <c r="K508" s="3">
        <v>3</v>
      </c>
      <c r="L508" s="3">
        <v>9900</v>
      </c>
      <c r="M508" s="1" t="s">
        <v>29</v>
      </c>
      <c r="N508" s="1" t="s">
        <v>40</v>
      </c>
      <c r="O508" s="3">
        <v>0</v>
      </c>
      <c r="P508" s="4" t="s">
        <v>4491</v>
      </c>
      <c r="Q508" s="1" t="b">
        <v>0</v>
      </c>
      <c r="R508" s="2">
        <v>3</v>
      </c>
      <c r="S508" s="3">
        <v>9900</v>
      </c>
      <c r="T508" s="2" t="s">
        <v>29</v>
      </c>
      <c r="U508" s="3">
        <v>0</v>
      </c>
      <c r="V508" s="2" t="s">
        <v>29</v>
      </c>
      <c r="W508" s="3">
        <v>0</v>
      </c>
      <c r="X508" s="2" t="s">
        <v>29</v>
      </c>
      <c r="Y508" s="3">
        <v>0</v>
      </c>
      <c r="Z508" s="1" t="s">
        <v>31</v>
      </c>
      <c r="AA508" s="1" t="b">
        <v>0</v>
      </c>
    </row>
    <row r="509" spans="1:27" x14ac:dyDescent="0.25">
      <c r="A509" s="1" t="b">
        <v>0</v>
      </c>
      <c r="B509" s="1" t="s">
        <v>4548</v>
      </c>
      <c r="C509" s="2">
        <v>1</v>
      </c>
      <c r="D509" s="1" t="s">
        <v>27</v>
      </c>
      <c r="E509" s="2">
        <v>114</v>
      </c>
      <c r="F509" s="1" t="s">
        <v>1892</v>
      </c>
      <c r="G509" s="1" t="s">
        <v>1893</v>
      </c>
      <c r="H509" s="1" t="s">
        <v>1894</v>
      </c>
      <c r="I509" s="2" t="s">
        <v>29</v>
      </c>
      <c r="J509" s="3">
        <v>124.85</v>
      </c>
      <c r="K509" s="3">
        <v>10</v>
      </c>
      <c r="L509" s="3">
        <v>1248.5</v>
      </c>
      <c r="M509" s="1" t="s">
        <v>29</v>
      </c>
      <c r="N509" s="1" t="s">
        <v>40</v>
      </c>
      <c r="O509" s="3">
        <v>0</v>
      </c>
      <c r="P509" s="4" t="s">
        <v>4491</v>
      </c>
      <c r="Q509" s="1" t="b">
        <v>0</v>
      </c>
      <c r="R509" s="2">
        <v>10</v>
      </c>
      <c r="S509" s="3">
        <v>1248.5</v>
      </c>
      <c r="T509" s="2" t="s">
        <v>29</v>
      </c>
      <c r="U509" s="3">
        <v>0</v>
      </c>
      <c r="V509" s="2" t="s">
        <v>29</v>
      </c>
      <c r="W509" s="3">
        <v>0</v>
      </c>
      <c r="X509" s="2" t="s">
        <v>29</v>
      </c>
      <c r="Y509" s="3">
        <v>0</v>
      </c>
      <c r="Z509" s="1" t="s">
        <v>31</v>
      </c>
      <c r="AA509" s="1" t="b">
        <v>0</v>
      </c>
    </row>
    <row r="510" spans="1:27" x14ac:dyDescent="0.25">
      <c r="A510" s="1" t="b">
        <v>0</v>
      </c>
      <c r="B510" s="1" t="s">
        <v>4549</v>
      </c>
      <c r="C510" s="2">
        <v>1</v>
      </c>
      <c r="D510" s="1" t="s">
        <v>27</v>
      </c>
      <c r="E510" s="2">
        <v>119</v>
      </c>
      <c r="F510" s="1" t="s">
        <v>1883</v>
      </c>
      <c r="G510" s="1" t="s">
        <v>1895</v>
      </c>
      <c r="H510" s="1" t="s">
        <v>1895</v>
      </c>
      <c r="I510" s="2" t="s">
        <v>29</v>
      </c>
      <c r="J510" s="3">
        <v>503</v>
      </c>
      <c r="K510" s="3">
        <v>10</v>
      </c>
      <c r="L510" s="3">
        <v>5030</v>
      </c>
      <c r="M510" s="1" t="s">
        <v>29</v>
      </c>
      <c r="N510" s="1" t="s">
        <v>30</v>
      </c>
      <c r="O510" s="3">
        <v>0</v>
      </c>
      <c r="P510" s="4" t="s">
        <v>4491</v>
      </c>
      <c r="Q510" s="1" t="b">
        <v>0</v>
      </c>
      <c r="R510" s="2">
        <v>10</v>
      </c>
      <c r="S510" s="3">
        <v>5030</v>
      </c>
      <c r="T510" s="2" t="s">
        <v>29</v>
      </c>
      <c r="U510" s="3">
        <v>0</v>
      </c>
      <c r="V510" s="2" t="s">
        <v>29</v>
      </c>
      <c r="W510" s="3">
        <v>0</v>
      </c>
      <c r="X510" s="2" t="s">
        <v>29</v>
      </c>
      <c r="Y510" s="3">
        <v>0</v>
      </c>
      <c r="Z510" s="1" t="s">
        <v>31</v>
      </c>
      <c r="AA510" s="1" t="b">
        <v>0</v>
      </c>
    </row>
    <row r="511" spans="1:27" x14ac:dyDescent="0.25">
      <c r="A511" s="1" t="b">
        <v>0</v>
      </c>
      <c r="B511" s="1" t="s">
        <v>4550</v>
      </c>
      <c r="C511" s="2">
        <v>1</v>
      </c>
      <c r="D511" s="1" t="s">
        <v>27</v>
      </c>
      <c r="E511" s="2">
        <v>121</v>
      </c>
      <c r="F511" s="1" t="s">
        <v>1896</v>
      </c>
      <c r="G511" s="1" t="s">
        <v>1897</v>
      </c>
      <c r="H511" s="1" t="s">
        <v>1897</v>
      </c>
      <c r="I511" s="2" t="s">
        <v>29</v>
      </c>
      <c r="J511" s="3">
        <v>150</v>
      </c>
      <c r="K511" s="3">
        <v>65</v>
      </c>
      <c r="L511" s="3">
        <v>9750</v>
      </c>
      <c r="M511" s="1" t="s">
        <v>29</v>
      </c>
      <c r="N511" s="1" t="s">
        <v>40</v>
      </c>
      <c r="O511" s="3">
        <v>0</v>
      </c>
      <c r="P511" s="4" t="s">
        <v>4491</v>
      </c>
      <c r="Q511" s="1" t="b">
        <v>0</v>
      </c>
      <c r="R511" s="2">
        <v>65</v>
      </c>
      <c r="S511" s="3">
        <v>9750</v>
      </c>
      <c r="T511" s="2" t="s">
        <v>29</v>
      </c>
      <c r="U511" s="3">
        <v>0</v>
      </c>
      <c r="V511" s="2" t="s">
        <v>29</v>
      </c>
      <c r="W511" s="3">
        <v>0</v>
      </c>
      <c r="X511" s="2" t="s">
        <v>29</v>
      </c>
      <c r="Y511" s="3">
        <v>0</v>
      </c>
      <c r="Z511" s="1" t="s">
        <v>31</v>
      </c>
      <c r="AA511" s="1" t="b">
        <v>0</v>
      </c>
    </row>
    <row r="512" spans="1:27" x14ac:dyDescent="0.25">
      <c r="A512" s="1" t="b">
        <v>0</v>
      </c>
      <c r="B512" s="1" t="s">
        <v>4551</v>
      </c>
      <c r="C512" s="2">
        <v>1</v>
      </c>
      <c r="D512" s="1" t="s">
        <v>27</v>
      </c>
      <c r="E512" s="2">
        <v>123</v>
      </c>
      <c r="F512" s="1" t="s">
        <v>1898</v>
      </c>
      <c r="G512" s="1" t="s">
        <v>1899</v>
      </c>
      <c r="H512" s="1" t="s">
        <v>1899</v>
      </c>
      <c r="I512" s="2" t="s">
        <v>29</v>
      </c>
      <c r="J512" s="3">
        <v>650</v>
      </c>
      <c r="K512" s="3">
        <v>4</v>
      </c>
      <c r="L512" s="3">
        <v>2600</v>
      </c>
      <c r="M512" s="1" t="s">
        <v>29</v>
      </c>
      <c r="N512" s="1" t="s">
        <v>40</v>
      </c>
      <c r="O512" s="3">
        <v>0</v>
      </c>
      <c r="P512" s="4" t="s">
        <v>4491</v>
      </c>
      <c r="Q512" s="1" t="b">
        <v>0</v>
      </c>
      <c r="R512" s="2">
        <v>4</v>
      </c>
      <c r="S512" s="3">
        <v>2600</v>
      </c>
      <c r="T512" s="2" t="s">
        <v>29</v>
      </c>
      <c r="U512" s="3">
        <v>0</v>
      </c>
      <c r="V512" s="2" t="s">
        <v>29</v>
      </c>
      <c r="W512" s="3">
        <v>0</v>
      </c>
      <c r="X512" s="2" t="s">
        <v>29</v>
      </c>
      <c r="Y512" s="3">
        <v>0</v>
      </c>
      <c r="Z512" s="1" t="s">
        <v>31</v>
      </c>
      <c r="AA512" s="1" t="b">
        <v>0</v>
      </c>
    </row>
    <row r="513" spans="1:27" x14ac:dyDescent="0.25">
      <c r="A513" s="1" t="b">
        <v>0</v>
      </c>
      <c r="B513" s="1" t="s">
        <v>4552</v>
      </c>
      <c r="C513" s="2">
        <v>1</v>
      </c>
      <c r="D513" s="1" t="s">
        <v>27</v>
      </c>
      <c r="E513" s="2">
        <v>127</v>
      </c>
      <c r="F513" s="1" t="s">
        <v>1900</v>
      </c>
      <c r="G513" s="1" t="s">
        <v>1901</v>
      </c>
      <c r="H513" s="1" t="s">
        <v>1902</v>
      </c>
      <c r="I513" s="2" t="s">
        <v>29</v>
      </c>
      <c r="J513" s="3">
        <v>575</v>
      </c>
      <c r="K513" s="3">
        <v>5</v>
      </c>
      <c r="L513" s="3">
        <v>2875</v>
      </c>
      <c r="M513" s="1" t="s">
        <v>29</v>
      </c>
      <c r="N513" s="1" t="s">
        <v>30</v>
      </c>
      <c r="O513" s="3">
        <v>0</v>
      </c>
      <c r="P513" s="4" t="s">
        <v>4491</v>
      </c>
      <c r="Q513" s="1" t="b">
        <v>0</v>
      </c>
      <c r="R513" s="2">
        <v>5</v>
      </c>
      <c r="S513" s="3">
        <v>2875</v>
      </c>
      <c r="T513" s="2" t="s">
        <v>29</v>
      </c>
      <c r="U513" s="3">
        <v>0</v>
      </c>
      <c r="V513" s="2" t="s">
        <v>29</v>
      </c>
      <c r="W513" s="3">
        <v>0</v>
      </c>
      <c r="X513" s="2" t="s">
        <v>29</v>
      </c>
      <c r="Y513" s="3">
        <v>0</v>
      </c>
      <c r="Z513" s="1" t="s">
        <v>31</v>
      </c>
      <c r="AA513" s="1" t="b">
        <v>0</v>
      </c>
    </row>
    <row r="514" spans="1:27" x14ac:dyDescent="0.25">
      <c r="A514" s="1" t="b">
        <v>0</v>
      </c>
      <c r="B514" s="1" t="s">
        <v>4553</v>
      </c>
      <c r="C514" s="2">
        <v>1</v>
      </c>
      <c r="D514" s="1" t="s">
        <v>27</v>
      </c>
      <c r="E514" s="2">
        <v>128</v>
      </c>
      <c r="F514" s="1" t="s">
        <v>1900</v>
      </c>
      <c r="G514" s="1" t="s">
        <v>1901</v>
      </c>
      <c r="H514" s="1" t="s">
        <v>1902</v>
      </c>
      <c r="I514" s="2" t="s">
        <v>29</v>
      </c>
      <c r="J514" s="3">
        <v>575</v>
      </c>
      <c r="K514" s="3">
        <v>5</v>
      </c>
      <c r="L514" s="3">
        <v>2875</v>
      </c>
      <c r="M514" s="1" t="s">
        <v>29</v>
      </c>
      <c r="N514" s="1" t="s">
        <v>40</v>
      </c>
      <c r="O514" s="3">
        <v>0</v>
      </c>
      <c r="P514" s="4" t="s">
        <v>4491</v>
      </c>
      <c r="Q514" s="1" t="b">
        <v>0</v>
      </c>
      <c r="R514" s="2">
        <v>5</v>
      </c>
      <c r="S514" s="3">
        <v>2875</v>
      </c>
      <c r="T514" s="2" t="s">
        <v>29</v>
      </c>
      <c r="U514" s="3">
        <v>0</v>
      </c>
      <c r="V514" s="2" t="s">
        <v>29</v>
      </c>
      <c r="W514" s="3">
        <v>0</v>
      </c>
      <c r="X514" s="2" t="s">
        <v>29</v>
      </c>
      <c r="Y514" s="3">
        <v>0</v>
      </c>
      <c r="Z514" s="1" t="s">
        <v>31</v>
      </c>
      <c r="AA514" s="1" t="b">
        <v>0</v>
      </c>
    </row>
    <row r="515" spans="1:27" x14ac:dyDescent="0.25">
      <c r="A515" s="1" t="b">
        <v>0</v>
      </c>
      <c r="B515" s="1" t="s">
        <v>4554</v>
      </c>
      <c r="C515" s="2">
        <v>1</v>
      </c>
      <c r="D515" s="1" t="s">
        <v>27</v>
      </c>
      <c r="E515" s="2">
        <v>133</v>
      </c>
      <c r="F515" s="1" t="s">
        <v>1784</v>
      </c>
      <c r="G515" s="1" t="s">
        <v>1903</v>
      </c>
      <c r="H515" s="1" t="s">
        <v>1903</v>
      </c>
      <c r="I515" s="2" t="s">
        <v>29</v>
      </c>
      <c r="J515" s="3">
        <v>315.8</v>
      </c>
      <c r="K515" s="3">
        <v>250</v>
      </c>
      <c r="L515" s="3">
        <v>78950</v>
      </c>
      <c r="M515" s="1" t="s">
        <v>29</v>
      </c>
      <c r="N515" s="1" t="s">
        <v>40</v>
      </c>
      <c r="O515" s="3">
        <v>0</v>
      </c>
      <c r="P515" s="4" t="s">
        <v>4491</v>
      </c>
      <c r="Q515" s="1" t="b">
        <v>0</v>
      </c>
      <c r="R515" s="2">
        <v>250</v>
      </c>
      <c r="S515" s="3">
        <v>78950</v>
      </c>
      <c r="T515" s="2" t="s">
        <v>29</v>
      </c>
      <c r="U515" s="3">
        <v>0</v>
      </c>
      <c r="V515" s="2" t="s">
        <v>29</v>
      </c>
      <c r="W515" s="3">
        <v>0</v>
      </c>
      <c r="X515" s="2" t="s">
        <v>29</v>
      </c>
      <c r="Y515" s="3">
        <v>0</v>
      </c>
      <c r="Z515" s="1" t="s">
        <v>31</v>
      </c>
      <c r="AA515" s="1" t="b">
        <v>0</v>
      </c>
    </row>
    <row r="516" spans="1:27" x14ac:dyDescent="0.25">
      <c r="A516" s="1" t="b">
        <v>0</v>
      </c>
      <c r="B516" s="1" t="s">
        <v>4555</v>
      </c>
      <c r="C516" s="2">
        <v>1</v>
      </c>
      <c r="D516" s="1" t="s">
        <v>27</v>
      </c>
      <c r="E516" s="2">
        <v>135</v>
      </c>
      <c r="F516" s="1" t="s">
        <v>1904</v>
      </c>
      <c r="G516" s="1" t="s">
        <v>1905</v>
      </c>
      <c r="H516" s="1" t="s">
        <v>1905</v>
      </c>
      <c r="I516" s="2" t="s">
        <v>29</v>
      </c>
      <c r="J516" s="3">
        <v>100</v>
      </c>
      <c r="K516" s="3">
        <v>200</v>
      </c>
      <c r="L516" s="3">
        <v>20000</v>
      </c>
      <c r="M516" s="1" t="s">
        <v>29</v>
      </c>
      <c r="N516" s="1" t="s">
        <v>40</v>
      </c>
      <c r="O516" s="3">
        <v>0</v>
      </c>
      <c r="P516" s="4" t="s">
        <v>4491</v>
      </c>
      <c r="Q516" s="1" t="b">
        <v>0</v>
      </c>
      <c r="R516" s="2">
        <v>200</v>
      </c>
      <c r="S516" s="3">
        <v>20000</v>
      </c>
      <c r="T516" s="2" t="s">
        <v>29</v>
      </c>
      <c r="U516" s="3">
        <v>0</v>
      </c>
      <c r="V516" s="2" t="s">
        <v>29</v>
      </c>
      <c r="W516" s="3">
        <v>0</v>
      </c>
      <c r="X516" s="2" t="s">
        <v>29</v>
      </c>
      <c r="Y516" s="3">
        <v>0</v>
      </c>
      <c r="Z516" s="1" t="s">
        <v>31</v>
      </c>
      <c r="AA516" s="1" t="b">
        <v>0</v>
      </c>
    </row>
    <row r="517" spans="1:27" x14ac:dyDescent="0.25">
      <c r="A517" s="1" t="b">
        <v>0</v>
      </c>
      <c r="B517" s="1" t="s">
        <v>4556</v>
      </c>
      <c r="C517" s="2">
        <v>1</v>
      </c>
      <c r="D517" s="1" t="s">
        <v>27</v>
      </c>
      <c r="E517" s="2">
        <v>138</v>
      </c>
      <c r="F517" s="1" t="s">
        <v>1906</v>
      </c>
      <c r="G517" s="1" t="s">
        <v>1907</v>
      </c>
      <c r="H517" s="1" t="s">
        <v>1908</v>
      </c>
      <c r="I517" s="2" t="s">
        <v>29</v>
      </c>
      <c r="J517" s="3">
        <v>2500</v>
      </c>
      <c r="K517" s="3">
        <v>60</v>
      </c>
      <c r="L517" s="3">
        <v>150000</v>
      </c>
      <c r="M517" s="1" t="s">
        <v>29</v>
      </c>
      <c r="N517" s="1" t="s">
        <v>40</v>
      </c>
      <c r="O517" s="3">
        <v>0</v>
      </c>
      <c r="P517" s="4" t="s">
        <v>4491</v>
      </c>
      <c r="Q517" s="1" t="b">
        <v>0</v>
      </c>
      <c r="R517" s="2">
        <v>60</v>
      </c>
      <c r="S517" s="3">
        <v>150000</v>
      </c>
      <c r="T517" s="2" t="s">
        <v>29</v>
      </c>
      <c r="U517" s="3">
        <v>0</v>
      </c>
      <c r="V517" s="2" t="s">
        <v>29</v>
      </c>
      <c r="W517" s="3">
        <v>0</v>
      </c>
      <c r="X517" s="2" t="s">
        <v>29</v>
      </c>
      <c r="Y517" s="3">
        <v>0</v>
      </c>
      <c r="Z517" s="1" t="s">
        <v>31</v>
      </c>
      <c r="AA517" s="1" t="b">
        <v>0</v>
      </c>
    </row>
    <row r="518" spans="1:27" x14ac:dyDescent="0.25">
      <c r="A518" s="1" t="b">
        <v>0</v>
      </c>
      <c r="B518" s="1" t="s">
        <v>4557</v>
      </c>
      <c r="C518" s="2">
        <v>1</v>
      </c>
      <c r="D518" s="1" t="s">
        <v>27</v>
      </c>
      <c r="E518" s="2">
        <v>139</v>
      </c>
      <c r="F518" s="1" t="s">
        <v>1883</v>
      </c>
      <c r="G518" s="1" t="s">
        <v>1909</v>
      </c>
      <c r="H518" s="1" t="s">
        <v>1910</v>
      </c>
      <c r="I518" s="2" t="s">
        <v>29</v>
      </c>
      <c r="J518" s="3">
        <v>2000</v>
      </c>
      <c r="K518" s="3">
        <v>2</v>
      </c>
      <c r="L518" s="3">
        <v>4000</v>
      </c>
      <c r="M518" s="1" t="s">
        <v>29</v>
      </c>
      <c r="N518" s="1" t="s">
        <v>40</v>
      </c>
      <c r="O518" s="3">
        <v>0</v>
      </c>
      <c r="P518" s="4" t="s">
        <v>4491</v>
      </c>
      <c r="Q518" s="1" t="b">
        <v>0</v>
      </c>
      <c r="R518" s="2">
        <v>2</v>
      </c>
      <c r="S518" s="3">
        <v>4000</v>
      </c>
      <c r="T518" s="2" t="s">
        <v>29</v>
      </c>
      <c r="U518" s="3">
        <v>0</v>
      </c>
      <c r="V518" s="2" t="s">
        <v>29</v>
      </c>
      <c r="W518" s="3">
        <v>0</v>
      </c>
      <c r="X518" s="2" t="s">
        <v>29</v>
      </c>
      <c r="Y518" s="3">
        <v>0</v>
      </c>
      <c r="Z518" s="1" t="s">
        <v>31</v>
      </c>
      <c r="AA518" s="1" t="b">
        <v>0</v>
      </c>
    </row>
    <row r="519" spans="1:27" x14ac:dyDescent="0.25">
      <c r="A519" s="1" t="b">
        <v>0</v>
      </c>
      <c r="B519" s="1" t="s">
        <v>4558</v>
      </c>
      <c r="C519" s="2">
        <v>1</v>
      </c>
      <c r="D519" s="1" t="s">
        <v>27</v>
      </c>
      <c r="E519" s="2">
        <v>140</v>
      </c>
      <c r="F519" s="1" t="s">
        <v>1911</v>
      </c>
      <c r="G519" s="1" t="s">
        <v>1912</v>
      </c>
      <c r="H519" s="1" t="s">
        <v>1913</v>
      </c>
      <c r="I519" s="2" t="s">
        <v>29</v>
      </c>
      <c r="J519" s="3">
        <v>2200</v>
      </c>
      <c r="K519" s="3">
        <v>3</v>
      </c>
      <c r="L519" s="3">
        <v>6600</v>
      </c>
      <c r="M519" s="1" t="s">
        <v>29</v>
      </c>
      <c r="N519" s="1" t="s">
        <v>40</v>
      </c>
      <c r="O519" s="3">
        <v>0</v>
      </c>
      <c r="P519" s="4" t="s">
        <v>4491</v>
      </c>
      <c r="Q519" s="1" t="b">
        <v>0</v>
      </c>
      <c r="R519" s="2">
        <v>3</v>
      </c>
      <c r="S519" s="3">
        <v>6600</v>
      </c>
      <c r="T519" s="2" t="s">
        <v>29</v>
      </c>
      <c r="U519" s="3">
        <v>0</v>
      </c>
      <c r="V519" s="2" t="s">
        <v>29</v>
      </c>
      <c r="W519" s="3">
        <v>0</v>
      </c>
      <c r="X519" s="2" t="s">
        <v>29</v>
      </c>
      <c r="Y519" s="3">
        <v>0</v>
      </c>
      <c r="Z519" s="1" t="s">
        <v>31</v>
      </c>
      <c r="AA519" s="1" t="b">
        <v>0</v>
      </c>
    </row>
    <row r="520" spans="1:27" x14ac:dyDescent="0.25">
      <c r="A520" s="1" t="b">
        <v>0</v>
      </c>
      <c r="B520" s="1" t="s">
        <v>4559</v>
      </c>
      <c r="C520" s="2">
        <v>1</v>
      </c>
      <c r="D520" s="1" t="s">
        <v>27</v>
      </c>
      <c r="E520" s="2">
        <v>141</v>
      </c>
      <c r="F520" s="1" t="s">
        <v>1914</v>
      </c>
      <c r="G520" s="1" t="s">
        <v>1915</v>
      </c>
      <c r="H520" s="1" t="s">
        <v>1915</v>
      </c>
      <c r="I520" s="2" t="s">
        <v>29</v>
      </c>
      <c r="J520" s="3">
        <v>80</v>
      </c>
      <c r="K520" s="3">
        <v>500</v>
      </c>
      <c r="L520" s="3">
        <v>40000</v>
      </c>
      <c r="M520" s="1" t="s">
        <v>29</v>
      </c>
      <c r="N520" s="1" t="s">
        <v>40</v>
      </c>
      <c r="O520" s="3">
        <v>0</v>
      </c>
      <c r="P520" s="4" t="s">
        <v>4491</v>
      </c>
      <c r="Q520" s="1" t="b">
        <v>0</v>
      </c>
      <c r="R520" s="2">
        <v>500</v>
      </c>
      <c r="S520" s="3">
        <v>40000</v>
      </c>
      <c r="T520" s="2" t="s">
        <v>29</v>
      </c>
      <c r="U520" s="3">
        <v>0</v>
      </c>
      <c r="V520" s="2" t="s">
        <v>29</v>
      </c>
      <c r="W520" s="3">
        <v>0</v>
      </c>
      <c r="X520" s="2" t="s">
        <v>29</v>
      </c>
      <c r="Y520" s="3">
        <v>0</v>
      </c>
      <c r="Z520" s="1" t="s">
        <v>31</v>
      </c>
      <c r="AA520" s="1" t="b">
        <v>0</v>
      </c>
    </row>
    <row r="521" spans="1:27" x14ac:dyDescent="0.25">
      <c r="A521" s="1" t="b">
        <v>0</v>
      </c>
      <c r="B521" s="1" t="s">
        <v>4560</v>
      </c>
      <c r="C521" s="2">
        <v>1</v>
      </c>
      <c r="D521" s="1" t="s">
        <v>27</v>
      </c>
      <c r="E521" s="2">
        <v>145</v>
      </c>
      <c r="F521" s="1" t="s">
        <v>1916</v>
      </c>
      <c r="G521" s="1" t="s">
        <v>1917</v>
      </c>
      <c r="H521" s="1" t="s">
        <v>1917</v>
      </c>
      <c r="I521" s="2" t="s">
        <v>29</v>
      </c>
      <c r="J521" s="3">
        <v>1830</v>
      </c>
      <c r="K521" s="3">
        <v>5</v>
      </c>
      <c r="L521" s="3">
        <v>9150</v>
      </c>
      <c r="M521" s="1" t="s">
        <v>29</v>
      </c>
      <c r="N521" s="1" t="s">
        <v>40</v>
      </c>
      <c r="O521" s="3">
        <v>0</v>
      </c>
      <c r="P521" s="4" t="s">
        <v>4491</v>
      </c>
      <c r="Q521" s="1" t="b">
        <v>0</v>
      </c>
      <c r="R521" s="2">
        <v>5</v>
      </c>
      <c r="S521" s="3">
        <v>9150</v>
      </c>
      <c r="T521" s="2" t="s">
        <v>29</v>
      </c>
      <c r="U521" s="3">
        <v>0</v>
      </c>
      <c r="V521" s="2" t="s">
        <v>29</v>
      </c>
      <c r="W521" s="3">
        <v>0</v>
      </c>
      <c r="X521" s="2" t="s">
        <v>29</v>
      </c>
      <c r="Y521" s="3">
        <v>0</v>
      </c>
      <c r="Z521" s="1" t="s">
        <v>31</v>
      </c>
      <c r="AA521" s="1" t="b">
        <v>0</v>
      </c>
    </row>
    <row r="522" spans="1:27" x14ac:dyDescent="0.25">
      <c r="A522" s="1" t="b">
        <v>0</v>
      </c>
      <c r="B522" s="1" t="s">
        <v>4561</v>
      </c>
      <c r="C522" s="2">
        <v>1</v>
      </c>
      <c r="D522" s="1" t="s">
        <v>27</v>
      </c>
      <c r="E522" s="2">
        <v>146</v>
      </c>
      <c r="F522" s="1" t="s">
        <v>1873</v>
      </c>
      <c r="G522" s="1" t="s">
        <v>1918</v>
      </c>
      <c r="H522" s="1" t="s">
        <v>1918</v>
      </c>
      <c r="I522" s="2" t="s">
        <v>29</v>
      </c>
      <c r="J522" s="3">
        <v>175</v>
      </c>
      <c r="K522" s="3">
        <v>5</v>
      </c>
      <c r="L522" s="3">
        <v>875</v>
      </c>
      <c r="M522" s="1" t="s">
        <v>29</v>
      </c>
      <c r="N522" s="1" t="s">
        <v>40</v>
      </c>
      <c r="O522" s="3">
        <v>0</v>
      </c>
      <c r="P522" s="4" t="s">
        <v>4491</v>
      </c>
      <c r="Q522" s="1" t="b">
        <v>0</v>
      </c>
      <c r="R522" s="2">
        <v>5</v>
      </c>
      <c r="S522" s="3">
        <v>875</v>
      </c>
      <c r="T522" s="2" t="s">
        <v>29</v>
      </c>
      <c r="U522" s="3">
        <v>0</v>
      </c>
      <c r="V522" s="2" t="s">
        <v>29</v>
      </c>
      <c r="W522" s="3">
        <v>0</v>
      </c>
      <c r="X522" s="2" t="s">
        <v>29</v>
      </c>
      <c r="Y522" s="3">
        <v>0</v>
      </c>
      <c r="Z522" s="1" t="s">
        <v>31</v>
      </c>
      <c r="AA522" s="1" t="b">
        <v>0</v>
      </c>
    </row>
    <row r="523" spans="1:27" x14ac:dyDescent="0.25">
      <c r="A523" s="1" t="b">
        <v>0</v>
      </c>
      <c r="B523" s="1" t="s">
        <v>4562</v>
      </c>
      <c r="C523" s="2">
        <v>1</v>
      </c>
      <c r="D523" s="1" t="s">
        <v>27</v>
      </c>
      <c r="E523" s="2">
        <v>149</v>
      </c>
      <c r="F523" s="1" t="s">
        <v>1847</v>
      </c>
      <c r="G523" s="1" t="s">
        <v>1919</v>
      </c>
      <c r="H523" s="1" t="s">
        <v>1919</v>
      </c>
      <c r="I523" s="2" t="s">
        <v>29</v>
      </c>
      <c r="J523" s="3">
        <v>515</v>
      </c>
      <c r="K523" s="3">
        <v>45</v>
      </c>
      <c r="L523" s="3">
        <v>23175</v>
      </c>
      <c r="M523" s="1" t="s">
        <v>29</v>
      </c>
      <c r="N523" s="1" t="s">
        <v>40</v>
      </c>
      <c r="O523" s="3">
        <v>0</v>
      </c>
      <c r="P523" s="4" t="s">
        <v>4491</v>
      </c>
      <c r="Q523" s="1" t="b">
        <v>0</v>
      </c>
      <c r="R523" s="2">
        <v>45</v>
      </c>
      <c r="S523" s="3">
        <v>23175</v>
      </c>
      <c r="T523" s="2" t="s">
        <v>29</v>
      </c>
      <c r="U523" s="3">
        <v>0</v>
      </c>
      <c r="V523" s="2" t="s">
        <v>29</v>
      </c>
      <c r="W523" s="3">
        <v>0</v>
      </c>
      <c r="X523" s="2" t="s">
        <v>29</v>
      </c>
      <c r="Y523" s="3">
        <v>0</v>
      </c>
      <c r="Z523" s="1" t="s">
        <v>31</v>
      </c>
      <c r="AA523" s="1" t="b">
        <v>0</v>
      </c>
    </row>
    <row r="524" spans="1:27" x14ac:dyDescent="0.25">
      <c r="A524" s="1" t="b">
        <v>0</v>
      </c>
      <c r="B524" s="1" t="s">
        <v>4563</v>
      </c>
      <c r="C524" s="2">
        <v>1</v>
      </c>
      <c r="D524" s="1" t="s">
        <v>27</v>
      </c>
      <c r="E524" s="2">
        <v>150</v>
      </c>
      <c r="F524" s="1" t="s">
        <v>1847</v>
      </c>
      <c r="G524" s="1" t="s">
        <v>1920</v>
      </c>
      <c r="H524" s="1" t="s">
        <v>1921</v>
      </c>
      <c r="I524" s="2" t="s">
        <v>29</v>
      </c>
      <c r="J524" s="3">
        <v>400</v>
      </c>
      <c r="K524" s="3">
        <v>30</v>
      </c>
      <c r="L524" s="3">
        <v>12000</v>
      </c>
      <c r="M524" s="1" t="s">
        <v>29</v>
      </c>
      <c r="N524" s="1" t="s">
        <v>40</v>
      </c>
      <c r="O524" s="3">
        <v>0</v>
      </c>
      <c r="P524" s="4" t="s">
        <v>4491</v>
      </c>
      <c r="Q524" s="1" t="b">
        <v>0</v>
      </c>
      <c r="R524" s="2">
        <v>30</v>
      </c>
      <c r="S524" s="3">
        <v>12000</v>
      </c>
      <c r="T524" s="2" t="s">
        <v>29</v>
      </c>
      <c r="U524" s="3">
        <v>0</v>
      </c>
      <c r="V524" s="2" t="s">
        <v>29</v>
      </c>
      <c r="W524" s="3">
        <v>0</v>
      </c>
      <c r="X524" s="2" t="s">
        <v>29</v>
      </c>
      <c r="Y524" s="3">
        <v>0</v>
      </c>
      <c r="Z524" s="1" t="s">
        <v>31</v>
      </c>
      <c r="AA524" s="1" t="b">
        <v>0</v>
      </c>
    </row>
    <row r="525" spans="1:27" x14ac:dyDescent="0.25">
      <c r="A525" s="1" t="b">
        <v>0</v>
      </c>
      <c r="B525" s="1" t="s">
        <v>4564</v>
      </c>
      <c r="C525" s="2">
        <v>1</v>
      </c>
      <c r="D525" s="1" t="s">
        <v>27</v>
      </c>
      <c r="E525" s="2">
        <v>151</v>
      </c>
      <c r="F525" s="1" t="s">
        <v>1799</v>
      </c>
      <c r="G525" s="1" t="s">
        <v>1922</v>
      </c>
      <c r="H525" s="1" t="s">
        <v>1922</v>
      </c>
      <c r="I525" s="2" t="s">
        <v>29</v>
      </c>
      <c r="J525" s="3">
        <v>500</v>
      </c>
      <c r="K525" s="3">
        <v>3</v>
      </c>
      <c r="L525" s="3">
        <v>1500</v>
      </c>
      <c r="M525" s="1" t="s">
        <v>29</v>
      </c>
      <c r="N525" s="1" t="s">
        <v>40</v>
      </c>
      <c r="O525" s="3">
        <v>0</v>
      </c>
      <c r="P525" s="4" t="s">
        <v>4491</v>
      </c>
      <c r="Q525" s="1" t="b">
        <v>0</v>
      </c>
      <c r="R525" s="2">
        <v>3</v>
      </c>
      <c r="S525" s="3">
        <v>1500</v>
      </c>
      <c r="T525" s="2" t="s">
        <v>29</v>
      </c>
      <c r="U525" s="3">
        <v>0</v>
      </c>
      <c r="V525" s="2" t="s">
        <v>29</v>
      </c>
      <c r="W525" s="3">
        <v>0</v>
      </c>
      <c r="X525" s="2" t="s">
        <v>29</v>
      </c>
      <c r="Y525" s="3">
        <v>0</v>
      </c>
      <c r="Z525" s="1" t="s">
        <v>31</v>
      </c>
      <c r="AA525" s="1" t="b">
        <v>0</v>
      </c>
    </row>
    <row r="526" spans="1:27" x14ac:dyDescent="0.25">
      <c r="A526" s="1" t="b">
        <v>0</v>
      </c>
      <c r="B526" s="1" t="s">
        <v>4565</v>
      </c>
      <c r="C526" s="2">
        <v>1</v>
      </c>
      <c r="D526" s="1" t="s">
        <v>27</v>
      </c>
      <c r="E526" s="2">
        <v>173</v>
      </c>
      <c r="F526" s="1" t="s">
        <v>1923</v>
      </c>
      <c r="G526" s="1" t="s">
        <v>1924</v>
      </c>
      <c r="H526" s="1" t="s">
        <v>1924</v>
      </c>
      <c r="I526" s="2" t="s">
        <v>29</v>
      </c>
      <c r="J526" s="3">
        <v>850</v>
      </c>
      <c r="K526" s="3">
        <v>1</v>
      </c>
      <c r="L526" s="3">
        <v>850</v>
      </c>
      <c r="M526" s="1" t="s">
        <v>29</v>
      </c>
      <c r="N526" s="1" t="s">
        <v>40</v>
      </c>
      <c r="O526" s="3">
        <v>0</v>
      </c>
      <c r="P526" s="4" t="s">
        <v>4491</v>
      </c>
      <c r="Q526" s="1" t="b">
        <v>0</v>
      </c>
      <c r="R526" s="2">
        <v>1</v>
      </c>
      <c r="S526" s="3">
        <v>850</v>
      </c>
      <c r="T526" s="2" t="s">
        <v>29</v>
      </c>
      <c r="U526" s="3">
        <v>0</v>
      </c>
      <c r="V526" s="2" t="s">
        <v>29</v>
      </c>
      <c r="W526" s="3">
        <v>0</v>
      </c>
      <c r="X526" s="2" t="s">
        <v>29</v>
      </c>
      <c r="Y526" s="3">
        <v>0</v>
      </c>
      <c r="Z526" s="1" t="s">
        <v>31</v>
      </c>
      <c r="AA526" s="1" t="b">
        <v>0</v>
      </c>
    </row>
    <row r="527" spans="1:27" x14ac:dyDescent="0.25">
      <c r="A527" s="1" t="b">
        <v>0</v>
      </c>
      <c r="B527" s="1" t="s">
        <v>4566</v>
      </c>
      <c r="C527" s="2">
        <v>1</v>
      </c>
      <c r="D527" s="1" t="s">
        <v>27</v>
      </c>
      <c r="E527" s="2">
        <v>174</v>
      </c>
      <c r="F527" s="1" t="s">
        <v>1923</v>
      </c>
      <c r="G527" s="1" t="s">
        <v>1925</v>
      </c>
      <c r="H527" s="1" t="s">
        <v>1925</v>
      </c>
      <c r="I527" s="2" t="s">
        <v>29</v>
      </c>
      <c r="J527" s="3">
        <v>850</v>
      </c>
      <c r="K527" s="3">
        <v>1</v>
      </c>
      <c r="L527" s="3">
        <v>850</v>
      </c>
      <c r="M527" s="1" t="s">
        <v>29</v>
      </c>
      <c r="N527" s="1" t="s">
        <v>40</v>
      </c>
      <c r="O527" s="3">
        <v>0</v>
      </c>
      <c r="P527" s="4" t="s">
        <v>4491</v>
      </c>
      <c r="Q527" s="1" t="b">
        <v>0</v>
      </c>
      <c r="R527" s="2">
        <v>1</v>
      </c>
      <c r="S527" s="3">
        <v>850</v>
      </c>
      <c r="T527" s="2" t="s">
        <v>29</v>
      </c>
      <c r="U527" s="3">
        <v>0</v>
      </c>
      <c r="V527" s="2" t="s">
        <v>29</v>
      </c>
      <c r="W527" s="3">
        <v>0</v>
      </c>
      <c r="X527" s="2" t="s">
        <v>29</v>
      </c>
      <c r="Y527" s="3">
        <v>0</v>
      </c>
      <c r="Z527" s="1" t="s">
        <v>31</v>
      </c>
      <c r="AA527" s="1" t="b">
        <v>0</v>
      </c>
    </row>
    <row r="528" spans="1:27" x14ac:dyDescent="0.25">
      <c r="A528" s="1" t="b">
        <v>0</v>
      </c>
      <c r="B528" s="1" t="s">
        <v>4567</v>
      </c>
      <c r="C528" s="2">
        <v>1</v>
      </c>
      <c r="D528" s="1" t="s">
        <v>27</v>
      </c>
      <c r="E528" s="2">
        <v>9235</v>
      </c>
      <c r="F528" s="1" t="s">
        <v>1883</v>
      </c>
      <c r="G528" s="1" t="s">
        <v>1926</v>
      </c>
      <c r="H528" s="1" t="s">
        <v>1926</v>
      </c>
      <c r="I528" s="2" t="s">
        <v>29</v>
      </c>
      <c r="J528" s="3">
        <v>300</v>
      </c>
      <c r="K528" s="3">
        <v>20</v>
      </c>
      <c r="L528" s="3">
        <v>6000</v>
      </c>
      <c r="M528" s="1" t="s">
        <v>29</v>
      </c>
      <c r="N528" s="1" t="s">
        <v>40</v>
      </c>
      <c r="O528" s="3">
        <v>0</v>
      </c>
      <c r="P528" s="4" t="s">
        <v>4491</v>
      </c>
      <c r="Q528" s="1" t="b">
        <v>0</v>
      </c>
      <c r="R528" s="2">
        <v>20</v>
      </c>
      <c r="S528" s="3">
        <v>6000</v>
      </c>
      <c r="T528" s="2" t="s">
        <v>29</v>
      </c>
      <c r="U528" s="3">
        <v>0</v>
      </c>
      <c r="V528" s="2" t="s">
        <v>29</v>
      </c>
      <c r="W528" s="3">
        <v>0</v>
      </c>
      <c r="X528" s="2" t="s">
        <v>29</v>
      </c>
      <c r="Y528" s="3">
        <v>0</v>
      </c>
      <c r="Z528" s="1" t="s">
        <v>29</v>
      </c>
      <c r="AA528" s="1" t="b">
        <v>0</v>
      </c>
    </row>
    <row r="529" spans="1:27" x14ac:dyDescent="0.25">
      <c r="A529" s="1" t="b">
        <v>0</v>
      </c>
      <c r="B529" s="1" t="s">
        <v>4568</v>
      </c>
      <c r="C529" s="2">
        <v>1</v>
      </c>
      <c r="D529" s="1" t="s">
        <v>27</v>
      </c>
      <c r="E529" s="2">
        <v>9270</v>
      </c>
      <c r="F529" s="1" t="s">
        <v>1823</v>
      </c>
      <c r="G529" s="1" t="s">
        <v>1928</v>
      </c>
      <c r="H529" s="1" t="s">
        <v>1928</v>
      </c>
      <c r="I529" s="2" t="s">
        <v>29</v>
      </c>
      <c r="J529" s="3">
        <v>200</v>
      </c>
      <c r="K529" s="3">
        <v>8</v>
      </c>
      <c r="L529" s="3">
        <v>1600</v>
      </c>
      <c r="M529" s="1" t="s">
        <v>29</v>
      </c>
      <c r="N529" s="1" t="s">
        <v>30</v>
      </c>
      <c r="O529" s="3">
        <v>0</v>
      </c>
      <c r="P529" s="4" t="s">
        <v>4491</v>
      </c>
      <c r="Q529" s="1" t="b">
        <v>0</v>
      </c>
      <c r="R529" s="2">
        <v>8</v>
      </c>
      <c r="S529" s="3">
        <v>1600</v>
      </c>
      <c r="T529" s="2" t="s">
        <v>29</v>
      </c>
      <c r="U529" s="3">
        <v>0</v>
      </c>
      <c r="V529" s="2" t="s">
        <v>29</v>
      </c>
      <c r="W529" s="3">
        <v>0</v>
      </c>
      <c r="X529" s="2" t="s">
        <v>29</v>
      </c>
      <c r="Y529" s="3">
        <v>0</v>
      </c>
      <c r="Z529" s="1" t="s">
        <v>29</v>
      </c>
      <c r="AA529" s="1" t="b">
        <v>0</v>
      </c>
    </row>
    <row r="530" spans="1:27" x14ac:dyDescent="0.25">
      <c r="A530" s="1" t="b">
        <v>0</v>
      </c>
      <c r="B530" s="1" t="s">
        <v>4569</v>
      </c>
      <c r="C530" s="2">
        <v>1</v>
      </c>
      <c r="D530" s="1" t="s">
        <v>27</v>
      </c>
      <c r="E530" s="2">
        <v>9273</v>
      </c>
      <c r="F530" s="1" t="s">
        <v>1931</v>
      </c>
      <c r="G530" s="1" t="s">
        <v>1932</v>
      </c>
      <c r="H530" s="1" t="s">
        <v>1932</v>
      </c>
      <c r="I530" s="2" t="s">
        <v>29</v>
      </c>
      <c r="J530" s="3">
        <v>150</v>
      </c>
      <c r="K530" s="3">
        <v>15</v>
      </c>
      <c r="L530" s="3">
        <v>2250</v>
      </c>
      <c r="M530" s="1" t="s">
        <v>29</v>
      </c>
      <c r="N530" s="1" t="s">
        <v>30</v>
      </c>
      <c r="O530" s="3">
        <v>0</v>
      </c>
      <c r="P530" s="4" t="s">
        <v>4491</v>
      </c>
      <c r="Q530" s="1" t="b">
        <v>0</v>
      </c>
      <c r="R530" s="2">
        <v>15</v>
      </c>
      <c r="S530" s="3">
        <v>2250</v>
      </c>
      <c r="T530" s="2" t="s">
        <v>29</v>
      </c>
      <c r="U530" s="3">
        <v>0</v>
      </c>
      <c r="V530" s="2" t="s">
        <v>29</v>
      </c>
      <c r="W530" s="3">
        <v>0</v>
      </c>
      <c r="X530" s="2" t="s">
        <v>29</v>
      </c>
      <c r="Y530" s="3">
        <v>0</v>
      </c>
      <c r="Z530" s="1" t="s">
        <v>29</v>
      </c>
      <c r="AA530" s="1" t="b">
        <v>0</v>
      </c>
    </row>
    <row r="531" spans="1:27" x14ac:dyDescent="0.25">
      <c r="A531" s="1" t="b">
        <v>0</v>
      </c>
      <c r="B531" s="1" t="s">
        <v>4570</v>
      </c>
      <c r="C531" s="2">
        <v>1</v>
      </c>
      <c r="D531" s="1" t="s">
        <v>27</v>
      </c>
      <c r="E531" s="2">
        <v>9274</v>
      </c>
      <c r="F531" s="1" t="s">
        <v>1883</v>
      </c>
      <c r="G531" s="1" t="s">
        <v>1933</v>
      </c>
      <c r="H531" s="1" t="s">
        <v>1933</v>
      </c>
      <c r="I531" s="2" t="s">
        <v>29</v>
      </c>
      <c r="J531" s="3">
        <v>700</v>
      </c>
      <c r="K531" s="3">
        <v>30</v>
      </c>
      <c r="L531" s="3">
        <v>21000</v>
      </c>
      <c r="M531" s="1" t="s">
        <v>29</v>
      </c>
      <c r="N531" s="1" t="s">
        <v>30</v>
      </c>
      <c r="O531" s="3">
        <v>0</v>
      </c>
      <c r="P531" s="4" t="s">
        <v>4491</v>
      </c>
      <c r="Q531" s="1" t="b">
        <v>0</v>
      </c>
      <c r="R531" s="2">
        <v>30</v>
      </c>
      <c r="S531" s="3">
        <v>21000</v>
      </c>
      <c r="T531" s="2" t="s">
        <v>29</v>
      </c>
      <c r="U531" s="3">
        <v>0</v>
      </c>
      <c r="V531" s="2" t="s">
        <v>29</v>
      </c>
      <c r="W531" s="3">
        <v>0</v>
      </c>
      <c r="X531" s="2" t="s">
        <v>29</v>
      </c>
      <c r="Y531" s="3">
        <v>0</v>
      </c>
      <c r="Z531" s="1" t="s">
        <v>1417</v>
      </c>
      <c r="AA531" s="1" t="b">
        <v>0</v>
      </c>
    </row>
    <row r="532" spans="1:27" x14ac:dyDescent="0.25">
      <c r="A532" s="1" t="b">
        <v>0</v>
      </c>
      <c r="B532" s="1" t="s">
        <v>4571</v>
      </c>
      <c r="C532" s="2">
        <v>1</v>
      </c>
      <c r="D532" s="1" t="s">
        <v>27</v>
      </c>
      <c r="E532" s="2">
        <v>9275</v>
      </c>
      <c r="F532" s="1" t="s">
        <v>1934</v>
      </c>
      <c r="G532" s="1" t="s">
        <v>1935</v>
      </c>
      <c r="H532" s="1" t="s">
        <v>1935</v>
      </c>
      <c r="I532" s="2" t="s">
        <v>29</v>
      </c>
      <c r="J532" s="3">
        <v>135</v>
      </c>
      <c r="K532" s="3">
        <v>2</v>
      </c>
      <c r="L532" s="3">
        <v>270</v>
      </c>
      <c r="M532" s="1" t="s">
        <v>29</v>
      </c>
      <c r="N532" s="1" t="s">
        <v>30</v>
      </c>
      <c r="O532" s="3">
        <v>0</v>
      </c>
      <c r="P532" s="4" t="s">
        <v>4491</v>
      </c>
      <c r="Q532" s="1" t="b">
        <v>0</v>
      </c>
      <c r="R532" s="2">
        <v>2</v>
      </c>
      <c r="S532" s="3">
        <v>270</v>
      </c>
      <c r="T532" s="2" t="s">
        <v>29</v>
      </c>
      <c r="U532" s="3">
        <v>0</v>
      </c>
      <c r="V532" s="2" t="s">
        <v>29</v>
      </c>
      <c r="W532" s="3">
        <v>0</v>
      </c>
      <c r="X532" s="2" t="s">
        <v>29</v>
      </c>
      <c r="Y532" s="3">
        <v>0</v>
      </c>
      <c r="Z532" s="1" t="s">
        <v>1417</v>
      </c>
      <c r="AA532" s="1" t="b">
        <v>0</v>
      </c>
    </row>
    <row r="533" spans="1:27" x14ac:dyDescent="0.25">
      <c r="A533" s="1" t="b">
        <v>0</v>
      </c>
      <c r="B533" s="1" t="s">
        <v>4572</v>
      </c>
      <c r="C533" s="2">
        <v>1</v>
      </c>
      <c r="D533" s="1" t="s">
        <v>27</v>
      </c>
      <c r="E533" s="2">
        <v>9276</v>
      </c>
      <c r="F533" s="1" t="s">
        <v>1883</v>
      </c>
      <c r="G533" s="1" t="s">
        <v>1936</v>
      </c>
      <c r="H533" s="1" t="s">
        <v>1936</v>
      </c>
      <c r="I533" s="2" t="s">
        <v>29</v>
      </c>
      <c r="J533" s="3">
        <v>800</v>
      </c>
      <c r="K533" s="3">
        <v>3</v>
      </c>
      <c r="L533" s="3">
        <v>2400</v>
      </c>
      <c r="M533" s="1" t="s">
        <v>29</v>
      </c>
      <c r="N533" s="1" t="s">
        <v>30</v>
      </c>
      <c r="O533" s="3">
        <v>0</v>
      </c>
      <c r="P533" s="4" t="s">
        <v>4491</v>
      </c>
      <c r="Q533" s="1" t="b">
        <v>0</v>
      </c>
      <c r="R533" s="2">
        <v>3</v>
      </c>
      <c r="S533" s="3">
        <v>2400</v>
      </c>
      <c r="T533" s="2" t="s">
        <v>29</v>
      </c>
      <c r="U533" s="3">
        <v>0</v>
      </c>
      <c r="V533" s="2" t="s">
        <v>29</v>
      </c>
      <c r="W533" s="3">
        <v>0</v>
      </c>
      <c r="X533" s="2" t="s">
        <v>29</v>
      </c>
      <c r="Y533" s="3">
        <v>0</v>
      </c>
      <c r="Z533" s="1" t="s">
        <v>1417</v>
      </c>
      <c r="AA533" s="1" t="b">
        <v>0</v>
      </c>
    </row>
    <row r="534" spans="1:27" x14ac:dyDescent="0.25">
      <c r="A534" s="1" t="b">
        <v>0</v>
      </c>
      <c r="B534" s="1" t="s">
        <v>4573</v>
      </c>
      <c r="C534" s="2">
        <v>1</v>
      </c>
      <c r="D534" s="1" t="s">
        <v>27</v>
      </c>
      <c r="E534" s="2">
        <v>9277</v>
      </c>
      <c r="F534" s="1" t="s">
        <v>1937</v>
      </c>
      <c r="G534" s="1" t="s">
        <v>1938</v>
      </c>
      <c r="H534" s="1" t="s">
        <v>1938</v>
      </c>
      <c r="I534" s="2" t="s">
        <v>29</v>
      </c>
      <c r="J534" s="3">
        <v>310</v>
      </c>
      <c r="K534" s="3">
        <v>1</v>
      </c>
      <c r="L534" s="3">
        <v>310</v>
      </c>
      <c r="M534" s="1" t="s">
        <v>29</v>
      </c>
      <c r="N534" s="1" t="s">
        <v>30</v>
      </c>
      <c r="O534" s="3">
        <v>0</v>
      </c>
      <c r="P534" s="4" t="s">
        <v>4491</v>
      </c>
      <c r="Q534" s="1" t="b">
        <v>0</v>
      </c>
      <c r="R534" s="2">
        <v>1</v>
      </c>
      <c r="S534" s="3">
        <v>310</v>
      </c>
      <c r="T534" s="2" t="s">
        <v>29</v>
      </c>
      <c r="U534" s="3">
        <v>0</v>
      </c>
      <c r="V534" s="2" t="s">
        <v>29</v>
      </c>
      <c r="W534" s="3">
        <v>0</v>
      </c>
      <c r="X534" s="2" t="s">
        <v>29</v>
      </c>
      <c r="Y534" s="3">
        <v>0</v>
      </c>
      <c r="Z534" s="1" t="s">
        <v>1417</v>
      </c>
      <c r="AA534" s="1" t="b">
        <v>0</v>
      </c>
    </row>
    <row r="535" spans="1:27" x14ac:dyDescent="0.25">
      <c r="A535" s="1" t="b">
        <v>0</v>
      </c>
      <c r="B535" s="1" t="s">
        <v>4574</v>
      </c>
      <c r="C535" s="2">
        <v>1</v>
      </c>
      <c r="D535" s="1" t="s">
        <v>27</v>
      </c>
      <c r="E535" s="2">
        <v>9279</v>
      </c>
      <c r="F535" s="1" t="s">
        <v>1823</v>
      </c>
      <c r="G535" s="1" t="s">
        <v>1939</v>
      </c>
      <c r="H535" s="1" t="s">
        <v>1939</v>
      </c>
      <c r="I535" s="2" t="s">
        <v>29</v>
      </c>
      <c r="J535" s="3">
        <v>4500</v>
      </c>
      <c r="K535" s="3">
        <v>3</v>
      </c>
      <c r="L535" s="3">
        <v>13500</v>
      </c>
      <c r="M535" s="1" t="s">
        <v>29</v>
      </c>
      <c r="N535" s="1" t="s">
        <v>40</v>
      </c>
      <c r="O535" s="3">
        <v>0</v>
      </c>
      <c r="P535" s="4" t="s">
        <v>4491</v>
      </c>
      <c r="Q535" s="1" t="b">
        <v>0</v>
      </c>
      <c r="R535" s="2">
        <v>3</v>
      </c>
      <c r="S535" s="3">
        <v>13500</v>
      </c>
      <c r="T535" s="2" t="s">
        <v>29</v>
      </c>
      <c r="U535" s="3">
        <v>0</v>
      </c>
      <c r="V535" s="2" t="s">
        <v>29</v>
      </c>
      <c r="W535" s="3">
        <v>0</v>
      </c>
      <c r="X535" s="2" t="s">
        <v>29</v>
      </c>
      <c r="Y535" s="3">
        <v>0</v>
      </c>
      <c r="Z535" s="1" t="s">
        <v>29</v>
      </c>
      <c r="AA535" s="1" t="b">
        <v>0</v>
      </c>
    </row>
    <row r="536" spans="1:27" x14ac:dyDescent="0.25">
      <c r="A536" s="1" t="b">
        <v>0</v>
      </c>
      <c r="B536" s="1" t="s">
        <v>4575</v>
      </c>
      <c r="C536" s="2">
        <v>1</v>
      </c>
      <c r="D536" s="1" t="s">
        <v>27</v>
      </c>
      <c r="E536" s="2">
        <v>9291</v>
      </c>
      <c r="F536" s="1" t="s">
        <v>1806</v>
      </c>
      <c r="G536" s="1" t="s">
        <v>1940</v>
      </c>
      <c r="H536" s="1" t="s">
        <v>1940</v>
      </c>
      <c r="I536" s="2" t="s">
        <v>29</v>
      </c>
      <c r="J536" s="3">
        <v>2200</v>
      </c>
      <c r="K536" s="3">
        <v>2</v>
      </c>
      <c r="L536" s="3">
        <v>4400</v>
      </c>
      <c r="M536" s="1" t="s">
        <v>29</v>
      </c>
      <c r="N536" s="1" t="s">
        <v>40</v>
      </c>
      <c r="O536" s="3">
        <v>0</v>
      </c>
      <c r="P536" s="4" t="s">
        <v>4491</v>
      </c>
      <c r="Q536" s="1" t="b">
        <v>0</v>
      </c>
      <c r="R536" s="2">
        <v>2</v>
      </c>
      <c r="S536" s="3">
        <v>4400</v>
      </c>
      <c r="T536" s="2" t="s">
        <v>29</v>
      </c>
      <c r="U536" s="3">
        <v>0</v>
      </c>
      <c r="V536" s="2" t="s">
        <v>29</v>
      </c>
      <c r="W536" s="3">
        <v>0</v>
      </c>
      <c r="X536" s="2" t="s">
        <v>29</v>
      </c>
      <c r="Y536" s="3">
        <v>0</v>
      </c>
      <c r="Z536" s="1" t="s">
        <v>1417</v>
      </c>
      <c r="AA536" s="1" t="b">
        <v>0</v>
      </c>
    </row>
    <row r="537" spans="1:27" x14ac:dyDescent="0.25">
      <c r="A537" s="1" t="b">
        <v>0</v>
      </c>
      <c r="B537" s="1" t="s">
        <v>4576</v>
      </c>
      <c r="C537" s="2">
        <v>1</v>
      </c>
      <c r="D537" s="1" t="s">
        <v>27</v>
      </c>
      <c r="E537" s="2">
        <v>9292</v>
      </c>
      <c r="F537" s="1" t="s">
        <v>1941</v>
      </c>
      <c r="G537" s="1" t="s">
        <v>4577</v>
      </c>
      <c r="H537" s="1" t="s">
        <v>4577</v>
      </c>
      <c r="I537" s="2" t="s">
        <v>29</v>
      </c>
      <c r="J537" s="3">
        <v>1800</v>
      </c>
      <c r="K537" s="3">
        <v>1</v>
      </c>
      <c r="L537" s="3">
        <v>1800</v>
      </c>
      <c r="M537" s="1" t="s">
        <v>29</v>
      </c>
      <c r="N537" s="1" t="s">
        <v>40</v>
      </c>
      <c r="O537" s="3">
        <v>0</v>
      </c>
      <c r="P537" s="4" t="s">
        <v>4491</v>
      </c>
      <c r="Q537" s="1" t="b">
        <v>0</v>
      </c>
      <c r="R537" s="2">
        <v>1</v>
      </c>
      <c r="S537" s="3">
        <v>1800</v>
      </c>
      <c r="T537" s="2" t="s">
        <v>29</v>
      </c>
      <c r="U537" s="3">
        <v>0</v>
      </c>
      <c r="V537" s="2" t="s">
        <v>29</v>
      </c>
      <c r="W537" s="3">
        <v>0</v>
      </c>
      <c r="X537" s="2" t="s">
        <v>29</v>
      </c>
      <c r="Y537" s="3">
        <v>0</v>
      </c>
      <c r="Z537" s="1" t="s">
        <v>29</v>
      </c>
      <c r="AA537" s="1" t="b">
        <v>0</v>
      </c>
    </row>
    <row r="538" spans="1:27" x14ac:dyDescent="0.25">
      <c r="A538" s="1" t="b">
        <v>0</v>
      </c>
      <c r="B538" s="1" t="s">
        <v>4578</v>
      </c>
      <c r="C538" s="2">
        <v>1</v>
      </c>
      <c r="D538" s="1" t="s">
        <v>27</v>
      </c>
      <c r="E538" s="2">
        <v>9293</v>
      </c>
      <c r="F538" s="1" t="s">
        <v>1942</v>
      </c>
      <c r="G538" s="1" t="s">
        <v>1943</v>
      </c>
      <c r="H538" s="1" t="s">
        <v>1943</v>
      </c>
      <c r="I538" s="2">
        <v>2</v>
      </c>
      <c r="J538" s="3">
        <v>2900</v>
      </c>
      <c r="K538" s="3">
        <v>4</v>
      </c>
      <c r="L538" s="3">
        <v>11600</v>
      </c>
      <c r="M538" s="1" t="s">
        <v>29</v>
      </c>
      <c r="N538" s="1" t="s">
        <v>40</v>
      </c>
      <c r="O538" s="3">
        <v>0</v>
      </c>
      <c r="P538" s="4" t="s">
        <v>4491</v>
      </c>
      <c r="Q538" s="1" t="b">
        <v>0</v>
      </c>
      <c r="R538" s="2">
        <v>4</v>
      </c>
      <c r="S538" s="3">
        <v>11600</v>
      </c>
      <c r="T538" s="2" t="s">
        <v>29</v>
      </c>
      <c r="U538" s="3">
        <v>0</v>
      </c>
      <c r="V538" s="2" t="s">
        <v>29</v>
      </c>
      <c r="W538" s="3">
        <v>0</v>
      </c>
      <c r="X538" s="2" t="s">
        <v>29</v>
      </c>
      <c r="Y538" s="3">
        <v>0</v>
      </c>
      <c r="Z538" s="1" t="s">
        <v>29</v>
      </c>
      <c r="AA538" s="1" t="b">
        <v>0</v>
      </c>
    </row>
    <row r="539" spans="1:27" x14ac:dyDescent="0.25">
      <c r="A539" s="1" t="b">
        <v>0</v>
      </c>
      <c r="B539" s="1" t="s">
        <v>4579</v>
      </c>
      <c r="C539" s="2">
        <v>1</v>
      </c>
      <c r="D539" s="1" t="s">
        <v>27</v>
      </c>
      <c r="E539" s="2">
        <v>9295</v>
      </c>
      <c r="F539" s="1" t="s">
        <v>1944</v>
      </c>
      <c r="G539" s="1" t="s">
        <v>1945</v>
      </c>
      <c r="H539" s="1" t="s">
        <v>1945</v>
      </c>
      <c r="I539" s="2" t="s">
        <v>29</v>
      </c>
      <c r="J539" s="3">
        <v>1800</v>
      </c>
      <c r="K539" s="3">
        <v>25</v>
      </c>
      <c r="L539" s="3">
        <v>45000</v>
      </c>
      <c r="M539" s="1" t="s">
        <v>29</v>
      </c>
      <c r="N539" s="1" t="s">
        <v>40</v>
      </c>
      <c r="O539" s="3">
        <v>0</v>
      </c>
      <c r="P539" s="4" t="s">
        <v>4491</v>
      </c>
      <c r="Q539" s="1" t="b">
        <v>0</v>
      </c>
      <c r="R539" s="2">
        <v>25</v>
      </c>
      <c r="S539" s="3">
        <v>45000</v>
      </c>
      <c r="T539" s="2" t="s">
        <v>29</v>
      </c>
      <c r="U539" s="3">
        <v>0</v>
      </c>
      <c r="V539" s="2" t="s">
        <v>29</v>
      </c>
      <c r="W539" s="3">
        <v>0</v>
      </c>
      <c r="X539" s="2" t="s">
        <v>29</v>
      </c>
      <c r="Y539" s="3">
        <v>0</v>
      </c>
      <c r="Z539" s="1" t="s">
        <v>1417</v>
      </c>
      <c r="AA539" s="1" t="b">
        <v>0</v>
      </c>
    </row>
    <row r="540" spans="1:27" x14ac:dyDescent="0.25">
      <c r="A540" s="1" t="b">
        <v>0</v>
      </c>
      <c r="B540" s="1" t="s">
        <v>4580</v>
      </c>
      <c r="C540" s="2">
        <v>1</v>
      </c>
      <c r="D540" s="1" t="s">
        <v>27</v>
      </c>
      <c r="E540" s="2">
        <v>9296</v>
      </c>
      <c r="F540" s="1" t="s">
        <v>1946</v>
      </c>
      <c r="G540" s="1" t="s">
        <v>1947</v>
      </c>
      <c r="H540" s="1" t="s">
        <v>1947</v>
      </c>
      <c r="I540" s="2" t="s">
        <v>29</v>
      </c>
      <c r="J540" s="3">
        <v>21000</v>
      </c>
      <c r="K540" s="3">
        <v>1</v>
      </c>
      <c r="L540" s="3">
        <v>21000</v>
      </c>
      <c r="M540" s="1" t="s">
        <v>29</v>
      </c>
      <c r="N540" s="1" t="s">
        <v>40</v>
      </c>
      <c r="O540" s="3">
        <v>0</v>
      </c>
      <c r="P540" s="4" t="s">
        <v>4491</v>
      </c>
      <c r="Q540" s="1" t="b">
        <v>0</v>
      </c>
      <c r="R540" s="2">
        <v>1</v>
      </c>
      <c r="S540" s="3">
        <v>21000</v>
      </c>
      <c r="T540" s="2" t="s">
        <v>29</v>
      </c>
      <c r="U540" s="3">
        <v>0</v>
      </c>
      <c r="V540" s="2" t="s">
        <v>29</v>
      </c>
      <c r="W540" s="3">
        <v>0</v>
      </c>
      <c r="X540" s="2" t="s">
        <v>29</v>
      </c>
      <c r="Y540" s="3">
        <v>0</v>
      </c>
      <c r="Z540" s="1" t="s">
        <v>1417</v>
      </c>
      <c r="AA540" s="1" t="b">
        <v>0</v>
      </c>
    </row>
    <row r="541" spans="1:27" x14ac:dyDescent="0.25">
      <c r="A541" s="1" t="b">
        <v>0</v>
      </c>
      <c r="B541" s="1" t="s">
        <v>4581</v>
      </c>
      <c r="C541" s="2">
        <v>1</v>
      </c>
      <c r="D541" s="1" t="s">
        <v>27</v>
      </c>
      <c r="E541" s="2">
        <v>9297</v>
      </c>
      <c r="F541" s="1" t="s">
        <v>1784</v>
      </c>
      <c r="G541" s="1" t="s">
        <v>1948</v>
      </c>
      <c r="H541" s="1" t="s">
        <v>1948</v>
      </c>
      <c r="I541" s="2" t="s">
        <v>29</v>
      </c>
      <c r="J541" s="3">
        <v>340</v>
      </c>
      <c r="K541" s="3">
        <v>30</v>
      </c>
      <c r="L541" s="3">
        <v>10200</v>
      </c>
      <c r="M541" s="1" t="s">
        <v>29</v>
      </c>
      <c r="N541" s="1" t="s">
        <v>40</v>
      </c>
      <c r="O541" s="3">
        <v>0</v>
      </c>
      <c r="P541" s="4" t="s">
        <v>4491</v>
      </c>
      <c r="Q541" s="1" t="b">
        <v>0</v>
      </c>
      <c r="R541" s="2">
        <v>30</v>
      </c>
      <c r="S541" s="3">
        <v>10200</v>
      </c>
      <c r="T541" s="2" t="s">
        <v>29</v>
      </c>
      <c r="U541" s="3">
        <v>0</v>
      </c>
      <c r="V541" s="2" t="s">
        <v>29</v>
      </c>
      <c r="W541" s="3">
        <v>0</v>
      </c>
      <c r="X541" s="2" t="s">
        <v>29</v>
      </c>
      <c r="Y541" s="3">
        <v>0</v>
      </c>
      <c r="Z541" s="1" t="s">
        <v>1417</v>
      </c>
      <c r="AA541" s="1" t="b">
        <v>0</v>
      </c>
    </row>
    <row r="542" spans="1:27" x14ac:dyDescent="0.25">
      <c r="A542" s="1" t="b">
        <v>0</v>
      </c>
      <c r="B542" s="1" t="s">
        <v>4582</v>
      </c>
      <c r="C542" s="2">
        <v>1</v>
      </c>
      <c r="D542" s="1" t="s">
        <v>27</v>
      </c>
      <c r="E542" s="2">
        <v>9298</v>
      </c>
      <c r="F542" s="1" t="s">
        <v>1949</v>
      </c>
      <c r="G542" s="1" t="s">
        <v>1950</v>
      </c>
      <c r="H542" s="1" t="s">
        <v>1950</v>
      </c>
      <c r="I542" s="2" t="s">
        <v>29</v>
      </c>
      <c r="J542" s="3">
        <v>7000</v>
      </c>
      <c r="K542" s="3">
        <v>2</v>
      </c>
      <c r="L542" s="3">
        <v>14000</v>
      </c>
      <c r="M542" s="1" t="s">
        <v>29</v>
      </c>
      <c r="N542" s="1" t="s">
        <v>40</v>
      </c>
      <c r="O542" s="3">
        <v>0</v>
      </c>
      <c r="P542" s="4" t="s">
        <v>4491</v>
      </c>
      <c r="Q542" s="1" t="b">
        <v>0</v>
      </c>
      <c r="R542" s="2">
        <v>2</v>
      </c>
      <c r="S542" s="3">
        <v>14000</v>
      </c>
      <c r="T542" s="2" t="s">
        <v>29</v>
      </c>
      <c r="U542" s="3">
        <v>0</v>
      </c>
      <c r="V542" s="2" t="s">
        <v>29</v>
      </c>
      <c r="W542" s="3">
        <v>0</v>
      </c>
      <c r="X542" s="2" t="s">
        <v>29</v>
      </c>
      <c r="Y542" s="3">
        <v>0</v>
      </c>
      <c r="Z542" s="1" t="s">
        <v>29</v>
      </c>
      <c r="AA542" s="1" t="b">
        <v>0</v>
      </c>
    </row>
    <row r="543" spans="1:27" x14ac:dyDescent="0.25">
      <c r="A543" s="1" t="b">
        <v>0</v>
      </c>
      <c r="B543" s="1" t="s">
        <v>4583</v>
      </c>
      <c r="C543" s="2">
        <v>1</v>
      </c>
      <c r="D543" s="1" t="s">
        <v>27</v>
      </c>
      <c r="E543" s="2">
        <v>9299</v>
      </c>
      <c r="F543" s="1" t="s">
        <v>1951</v>
      </c>
      <c r="G543" s="1" t="s">
        <v>1952</v>
      </c>
      <c r="H543" s="1" t="s">
        <v>1952</v>
      </c>
      <c r="I543" s="2" t="s">
        <v>29</v>
      </c>
      <c r="J543" s="3">
        <v>2200</v>
      </c>
      <c r="K543" s="3">
        <v>5</v>
      </c>
      <c r="L543" s="3">
        <v>11000</v>
      </c>
      <c r="M543" s="1" t="s">
        <v>29</v>
      </c>
      <c r="N543" s="1" t="s">
        <v>40</v>
      </c>
      <c r="O543" s="3">
        <v>0</v>
      </c>
      <c r="P543" s="4" t="s">
        <v>4491</v>
      </c>
      <c r="Q543" s="1" t="b">
        <v>0</v>
      </c>
      <c r="R543" s="2">
        <v>5</v>
      </c>
      <c r="S543" s="3">
        <v>11000</v>
      </c>
      <c r="T543" s="2" t="s">
        <v>29</v>
      </c>
      <c r="U543" s="3">
        <v>0</v>
      </c>
      <c r="V543" s="2" t="s">
        <v>29</v>
      </c>
      <c r="W543" s="3">
        <v>0</v>
      </c>
      <c r="X543" s="2" t="s">
        <v>29</v>
      </c>
      <c r="Y543" s="3">
        <v>0</v>
      </c>
      <c r="Z543" s="1" t="s">
        <v>29</v>
      </c>
      <c r="AA543" s="1" t="b">
        <v>0</v>
      </c>
    </row>
    <row r="544" spans="1:27" x14ac:dyDescent="0.25">
      <c r="A544" s="1" t="b">
        <v>0</v>
      </c>
      <c r="B544" s="1" t="s">
        <v>4584</v>
      </c>
      <c r="C544" s="2">
        <v>1</v>
      </c>
      <c r="D544" s="1" t="s">
        <v>27</v>
      </c>
      <c r="E544" s="2">
        <v>9300</v>
      </c>
      <c r="F544" s="1" t="s">
        <v>1883</v>
      </c>
      <c r="G544" s="1" t="s">
        <v>1953</v>
      </c>
      <c r="H544" s="1" t="s">
        <v>1953</v>
      </c>
      <c r="I544" s="2" t="s">
        <v>29</v>
      </c>
      <c r="J544" s="3">
        <v>1850</v>
      </c>
      <c r="K544" s="3">
        <v>3</v>
      </c>
      <c r="L544" s="3">
        <v>5550</v>
      </c>
      <c r="M544" s="1" t="s">
        <v>29</v>
      </c>
      <c r="N544" s="1" t="s">
        <v>40</v>
      </c>
      <c r="O544" s="3">
        <v>0</v>
      </c>
      <c r="P544" s="4" t="s">
        <v>4491</v>
      </c>
      <c r="Q544" s="1" t="b">
        <v>0</v>
      </c>
      <c r="R544" s="2">
        <v>3</v>
      </c>
      <c r="S544" s="3">
        <v>5550</v>
      </c>
      <c r="T544" s="2" t="s">
        <v>29</v>
      </c>
      <c r="U544" s="3">
        <v>0</v>
      </c>
      <c r="V544" s="2" t="s">
        <v>29</v>
      </c>
      <c r="W544" s="3">
        <v>0</v>
      </c>
      <c r="X544" s="2" t="s">
        <v>29</v>
      </c>
      <c r="Y544" s="3">
        <v>0</v>
      </c>
      <c r="Z544" s="1" t="s">
        <v>29</v>
      </c>
      <c r="AA544" s="1" t="b">
        <v>0</v>
      </c>
    </row>
    <row r="545" spans="1:27" x14ac:dyDescent="0.25">
      <c r="A545" s="1" t="b">
        <v>0</v>
      </c>
      <c r="B545" s="1" t="s">
        <v>4585</v>
      </c>
      <c r="C545" s="2">
        <v>1</v>
      </c>
      <c r="D545" s="1" t="s">
        <v>27</v>
      </c>
      <c r="E545" s="2">
        <v>9301</v>
      </c>
      <c r="F545" s="1" t="s">
        <v>1823</v>
      </c>
      <c r="G545" s="1" t="s">
        <v>1954</v>
      </c>
      <c r="H545" s="1" t="s">
        <v>1954</v>
      </c>
      <c r="I545" s="2" t="s">
        <v>29</v>
      </c>
      <c r="J545" s="3">
        <v>300</v>
      </c>
      <c r="K545" s="3">
        <v>5</v>
      </c>
      <c r="L545" s="3">
        <v>1500</v>
      </c>
      <c r="M545" s="1" t="s">
        <v>29</v>
      </c>
      <c r="N545" s="1" t="s">
        <v>40</v>
      </c>
      <c r="O545" s="3">
        <v>0</v>
      </c>
      <c r="P545" s="4" t="s">
        <v>4491</v>
      </c>
      <c r="Q545" s="1" t="b">
        <v>0</v>
      </c>
      <c r="R545" s="2">
        <v>5</v>
      </c>
      <c r="S545" s="3">
        <v>1500</v>
      </c>
      <c r="T545" s="2" t="s">
        <v>29</v>
      </c>
      <c r="U545" s="3">
        <v>0</v>
      </c>
      <c r="V545" s="2" t="s">
        <v>29</v>
      </c>
      <c r="W545" s="3">
        <v>0</v>
      </c>
      <c r="X545" s="2" t="s">
        <v>29</v>
      </c>
      <c r="Y545" s="3">
        <v>0</v>
      </c>
      <c r="Z545" s="1" t="s">
        <v>1417</v>
      </c>
      <c r="AA545" s="1" t="b">
        <v>0</v>
      </c>
    </row>
    <row r="546" spans="1:27" x14ac:dyDescent="0.25">
      <c r="A546" s="1" t="b">
        <v>0</v>
      </c>
      <c r="B546" s="1" t="s">
        <v>4586</v>
      </c>
      <c r="C546" s="2">
        <v>1</v>
      </c>
      <c r="D546" s="1" t="s">
        <v>27</v>
      </c>
      <c r="E546" s="2">
        <v>9302</v>
      </c>
      <c r="F546" s="1" t="s">
        <v>1804</v>
      </c>
      <c r="G546" s="1" t="s">
        <v>1955</v>
      </c>
      <c r="H546" s="1" t="s">
        <v>1955</v>
      </c>
      <c r="I546" s="2" t="s">
        <v>29</v>
      </c>
      <c r="J546" s="3">
        <v>1200</v>
      </c>
      <c r="K546" s="3">
        <v>10</v>
      </c>
      <c r="L546" s="3">
        <v>12000</v>
      </c>
      <c r="M546" s="1" t="s">
        <v>29</v>
      </c>
      <c r="N546" s="1" t="s">
        <v>40</v>
      </c>
      <c r="O546" s="3">
        <v>0</v>
      </c>
      <c r="P546" s="4" t="s">
        <v>4491</v>
      </c>
      <c r="Q546" s="1" t="b">
        <v>0</v>
      </c>
      <c r="R546" s="2">
        <v>10</v>
      </c>
      <c r="S546" s="3">
        <v>12000</v>
      </c>
      <c r="T546" s="2" t="s">
        <v>29</v>
      </c>
      <c r="U546" s="3">
        <v>0</v>
      </c>
      <c r="V546" s="2" t="s">
        <v>29</v>
      </c>
      <c r="W546" s="3">
        <v>0</v>
      </c>
      <c r="X546" s="2" t="s">
        <v>29</v>
      </c>
      <c r="Y546" s="3">
        <v>0</v>
      </c>
      <c r="Z546" s="1" t="s">
        <v>1417</v>
      </c>
      <c r="AA546" s="1" t="b">
        <v>0</v>
      </c>
    </row>
    <row r="547" spans="1:27" x14ac:dyDescent="0.25">
      <c r="A547" s="1" t="b">
        <v>0</v>
      </c>
      <c r="B547" s="1" t="s">
        <v>4587</v>
      </c>
      <c r="C547" s="2">
        <v>1</v>
      </c>
      <c r="D547" s="1" t="s">
        <v>27</v>
      </c>
      <c r="E547" s="2">
        <v>9303</v>
      </c>
      <c r="F547" s="1" t="s">
        <v>1804</v>
      </c>
      <c r="G547" s="1" t="s">
        <v>1956</v>
      </c>
      <c r="H547" s="1" t="s">
        <v>1957</v>
      </c>
      <c r="I547" s="2" t="s">
        <v>29</v>
      </c>
      <c r="J547" s="3">
        <v>20000</v>
      </c>
      <c r="K547" s="3">
        <v>1</v>
      </c>
      <c r="L547" s="3">
        <v>20000</v>
      </c>
      <c r="M547" s="1" t="s">
        <v>29</v>
      </c>
      <c r="N547" s="1" t="s">
        <v>40</v>
      </c>
      <c r="O547" s="3">
        <v>0</v>
      </c>
      <c r="P547" s="4" t="s">
        <v>4491</v>
      </c>
      <c r="Q547" s="1" t="b">
        <v>0</v>
      </c>
      <c r="R547" s="2">
        <v>1</v>
      </c>
      <c r="S547" s="3">
        <v>20000</v>
      </c>
      <c r="T547" s="2" t="s">
        <v>29</v>
      </c>
      <c r="U547" s="3">
        <v>0</v>
      </c>
      <c r="V547" s="2" t="s">
        <v>29</v>
      </c>
      <c r="W547" s="3">
        <v>0</v>
      </c>
      <c r="X547" s="2" t="s">
        <v>29</v>
      </c>
      <c r="Y547" s="3">
        <v>0</v>
      </c>
      <c r="Z547" s="1" t="s">
        <v>29</v>
      </c>
      <c r="AA547" s="1" t="b">
        <v>0</v>
      </c>
    </row>
    <row r="548" spans="1:27" x14ac:dyDescent="0.25">
      <c r="A548" s="1" t="b">
        <v>0</v>
      </c>
      <c r="B548" s="1" t="s">
        <v>4588</v>
      </c>
      <c r="C548" s="2">
        <v>1</v>
      </c>
      <c r="D548" s="1" t="s">
        <v>27</v>
      </c>
      <c r="E548" s="2">
        <v>9307</v>
      </c>
      <c r="F548" s="1" t="s">
        <v>1968</v>
      </c>
      <c r="G548" s="1" t="s">
        <v>1969</v>
      </c>
      <c r="H548" s="1" t="s">
        <v>1969</v>
      </c>
      <c r="I548" s="2" t="s">
        <v>29</v>
      </c>
      <c r="J548" s="3">
        <v>7200</v>
      </c>
      <c r="K548" s="3">
        <v>1</v>
      </c>
      <c r="L548" s="3">
        <v>7200</v>
      </c>
      <c r="M548" s="1" t="s">
        <v>29</v>
      </c>
      <c r="N548" s="1" t="s">
        <v>30</v>
      </c>
      <c r="O548" s="3">
        <v>0</v>
      </c>
      <c r="P548" s="4" t="s">
        <v>4491</v>
      </c>
      <c r="Q548" s="1" t="b">
        <v>0</v>
      </c>
      <c r="R548" s="2">
        <v>1</v>
      </c>
      <c r="S548" s="3">
        <v>7200</v>
      </c>
      <c r="T548" s="2" t="s">
        <v>29</v>
      </c>
      <c r="U548" s="3">
        <v>0</v>
      </c>
      <c r="V548" s="2" t="s">
        <v>29</v>
      </c>
      <c r="W548" s="3">
        <v>0</v>
      </c>
      <c r="X548" s="2" t="s">
        <v>29</v>
      </c>
      <c r="Y548" s="3">
        <v>0</v>
      </c>
      <c r="Z548" s="1" t="s">
        <v>29</v>
      </c>
      <c r="AA548" s="1" t="b">
        <v>0</v>
      </c>
    </row>
    <row r="549" spans="1:27" x14ac:dyDescent="0.25">
      <c r="A549" s="1" t="b">
        <v>0</v>
      </c>
      <c r="B549" s="1" t="s">
        <v>4589</v>
      </c>
      <c r="C549" s="2">
        <v>1</v>
      </c>
      <c r="D549" s="1" t="s">
        <v>27</v>
      </c>
      <c r="E549" s="2">
        <v>9321</v>
      </c>
      <c r="F549" s="1" t="s">
        <v>1958</v>
      </c>
      <c r="G549" s="1" t="s">
        <v>1959</v>
      </c>
      <c r="H549" s="1" t="s">
        <v>1959</v>
      </c>
      <c r="I549" s="2" t="s">
        <v>29</v>
      </c>
      <c r="J549" s="3">
        <v>20000</v>
      </c>
      <c r="K549" s="3">
        <v>1</v>
      </c>
      <c r="L549" s="3">
        <v>20000</v>
      </c>
      <c r="M549" s="1" t="s">
        <v>29</v>
      </c>
      <c r="N549" s="1" t="s">
        <v>40</v>
      </c>
      <c r="O549" s="3">
        <v>0</v>
      </c>
      <c r="P549" s="4" t="s">
        <v>4491</v>
      </c>
      <c r="Q549" s="1" t="b">
        <v>0</v>
      </c>
      <c r="R549" s="2">
        <v>1</v>
      </c>
      <c r="S549" s="3">
        <v>20000</v>
      </c>
      <c r="T549" s="2" t="s">
        <v>29</v>
      </c>
      <c r="U549" s="3">
        <v>0</v>
      </c>
      <c r="V549" s="2" t="s">
        <v>29</v>
      </c>
      <c r="W549" s="3">
        <v>0</v>
      </c>
      <c r="X549" s="2" t="s">
        <v>29</v>
      </c>
      <c r="Y549" s="3">
        <v>0</v>
      </c>
      <c r="Z549" s="1" t="s">
        <v>1417</v>
      </c>
      <c r="AA549" s="1" t="b">
        <v>0</v>
      </c>
    </row>
    <row r="550" spans="1:27" x14ac:dyDescent="0.25">
      <c r="A550" s="1" t="b">
        <v>0</v>
      </c>
      <c r="B550" s="1" t="s">
        <v>4590</v>
      </c>
      <c r="C550" s="2">
        <v>1</v>
      </c>
      <c r="D550" s="1" t="s">
        <v>27</v>
      </c>
      <c r="E550" s="2">
        <v>9345</v>
      </c>
      <c r="F550" s="1" t="s">
        <v>1960</v>
      </c>
      <c r="G550" s="1" t="s">
        <v>1961</v>
      </c>
      <c r="H550" s="1" t="s">
        <v>1961</v>
      </c>
      <c r="I550" s="2" t="s">
        <v>29</v>
      </c>
      <c r="J550" s="3">
        <v>4000</v>
      </c>
      <c r="K550" s="3">
        <v>1</v>
      </c>
      <c r="L550" s="3">
        <v>4000</v>
      </c>
      <c r="M550" s="1" t="s">
        <v>29</v>
      </c>
      <c r="N550" s="1" t="s">
        <v>40</v>
      </c>
      <c r="O550" s="3">
        <v>0</v>
      </c>
      <c r="P550" s="4" t="s">
        <v>4491</v>
      </c>
      <c r="Q550" s="1" t="b">
        <v>0</v>
      </c>
      <c r="R550" s="2">
        <v>1</v>
      </c>
      <c r="S550" s="3">
        <v>4000</v>
      </c>
      <c r="T550" s="2" t="s">
        <v>29</v>
      </c>
      <c r="U550" s="3">
        <v>0</v>
      </c>
      <c r="V550" s="2" t="s">
        <v>29</v>
      </c>
      <c r="W550" s="3">
        <v>0</v>
      </c>
      <c r="X550" s="2" t="s">
        <v>29</v>
      </c>
      <c r="Y550" s="3">
        <v>0</v>
      </c>
      <c r="Z550" s="1" t="s">
        <v>1417</v>
      </c>
      <c r="AA550" s="1" t="b">
        <v>0</v>
      </c>
    </row>
    <row r="551" spans="1:27" x14ac:dyDescent="0.25">
      <c r="A551" s="1" t="b">
        <v>0</v>
      </c>
      <c r="B551" s="1" t="s">
        <v>4591</v>
      </c>
      <c r="C551" s="2">
        <v>1</v>
      </c>
      <c r="D551" s="1" t="s">
        <v>27</v>
      </c>
      <c r="E551" s="2">
        <v>9346</v>
      </c>
      <c r="F551" s="1" t="s">
        <v>1962</v>
      </c>
      <c r="G551" s="1" t="s">
        <v>1963</v>
      </c>
      <c r="H551" s="1" t="s">
        <v>1963</v>
      </c>
      <c r="I551" s="2" t="s">
        <v>29</v>
      </c>
      <c r="J551" s="3">
        <v>5500</v>
      </c>
      <c r="K551" s="3">
        <v>3</v>
      </c>
      <c r="L551" s="3">
        <v>16500</v>
      </c>
      <c r="M551" s="1" t="s">
        <v>29</v>
      </c>
      <c r="N551" s="1" t="s">
        <v>40</v>
      </c>
      <c r="O551" s="3">
        <v>0</v>
      </c>
      <c r="P551" s="4" t="s">
        <v>4491</v>
      </c>
      <c r="Q551" s="1" t="b">
        <v>0</v>
      </c>
      <c r="R551" s="2">
        <v>3</v>
      </c>
      <c r="S551" s="3">
        <v>16500</v>
      </c>
      <c r="T551" s="2" t="s">
        <v>29</v>
      </c>
      <c r="U551" s="3">
        <v>0</v>
      </c>
      <c r="V551" s="2" t="s">
        <v>29</v>
      </c>
      <c r="W551" s="3">
        <v>0</v>
      </c>
      <c r="X551" s="2" t="s">
        <v>29</v>
      </c>
      <c r="Y551" s="3">
        <v>0</v>
      </c>
      <c r="Z551" s="1" t="s">
        <v>1417</v>
      </c>
      <c r="AA551" s="1" t="b">
        <v>0</v>
      </c>
    </row>
    <row r="552" spans="1:27" x14ac:dyDescent="0.25">
      <c r="A552" s="1" t="b">
        <v>0</v>
      </c>
      <c r="B552" s="1" t="s">
        <v>4592</v>
      </c>
      <c r="C552" s="2">
        <v>1</v>
      </c>
      <c r="D552" s="1" t="s">
        <v>27</v>
      </c>
      <c r="E552" s="2">
        <v>9367</v>
      </c>
      <c r="F552" s="1" t="s">
        <v>1876</v>
      </c>
      <c r="G552" s="1" t="s">
        <v>1877</v>
      </c>
      <c r="H552" s="1" t="s">
        <v>1877</v>
      </c>
      <c r="I552" s="2" t="s">
        <v>29</v>
      </c>
      <c r="J552" s="3">
        <v>1550</v>
      </c>
      <c r="K552" s="3">
        <v>5</v>
      </c>
      <c r="L552" s="3">
        <v>7750</v>
      </c>
      <c r="M552" s="1" t="s">
        <v>29</v>
      </c>
      <c r="N552" s="1" t="s">
        <v>40</v>
      </c>
      <c r="O552" s="3">
        <v>0</v>
      </c>
      <c r="P552" s="4" t="s">
        <v>4491</v>
      </c>
      <c r="Q552" s="1" t="b">
        <v>0</v>
      </c>
      <c r="R552" s="2">
        <v>5</v>
      </c>
      <c r="S552" s="3">
        <v>7750</v>
      </c>
      <c r="T552" s="2" t="s">
        <v>29</v>
      </c>
      <c r="U552" s="3">
        <v>0</v>
      </c>
      <c r="V552" s="2" t="s">
        <v>29</v>
      </c>
      <c r="W552" s="3">
        <v>0</v>
      </c>
      <c r="X552" s="2" t="s">
        <v>29</v>
      </c>
      <c r="Y552" s="3">
        <v>0</v>
      </c>
      <c r="Z552" s="1" t="s">
        <v>29</v>
      </c>
      <c r="AA552" s="1" t="b">
        <v>0</v>
      </c>
    </row>
    <row r="553" spans="1:27" x14ac:dyDescent="0.25">
      <c r="A553" s="1" t="b">
        <v>0</v>
      </c>
      <c r="B553" s="1" t="s">
        <v>4593</v>
      </c>
      <c r="C553" s="2">
        <v>1</v>
      </c>
      <c r="D553" s="1" t="s">
        <v>27</v>
      </c>
      <c r="E553" s="2">
        <v>9368</v>
      </c>
      <c r="F553" s="1" t="s">
        <v>4594</v>
      </c>
      <c r="G553" s="1" t="s">
        <v>4595</v>
      </c>
      <c r="H553" s="1" t="s">
        <v>4595</v>
      </c>
      <c r="I553" s="2" t="s">
        <v>29</v>
      </c>
      <c r="J553" s="3">
        <v>210</v>
      </c>
      <c r="K553" s="3">
        <v>5</v>
      </c>
      <c r="L553" s="3">
        <v>1050</v>
      </c>
      <c r="M553" s="1" t="s">
        <v>29</v>
      </c>
      <c r="N553" s="1" t="s">
        <v>30</v>
      </c>
      <c r="O553" s="3">
        <v>0</v>
      </c>
      <c r="P553" s="4" t="s">
        <v>4491</v>
      </c>
      <c r="Q553" s="1" t="b">
        <v>0</v>
      </c>
      <c r="R553" s="2">
        <v>5</v>
      </c>
      <c r="S553" s="3">
        <v>1050</v>
      </c>
      <c r="T553" s="2" t="s">
        <v>29</v>
      </c>
      <c r="U553" s="3">
        <v>0</v>
      </c>
      <c r="V553" s="2" t="s">
        <v>29</v>
      </c>
      <c r="W553" s="3">
        <v>0</v>
      </c>
      <c r="X553" s="2" t="s">
        <v>29</v>
      </c>
      <c r="Y553" s="3">
        <v>0</v>
      </c>
      <c r="Z553" s="1" t="s">
        <v>29</v>
      </c>
      <c r="AA553" s="1" t="b">
        <v>0</v>
      </c>
    </row>
    <row r="554" spans="1:27" x14ac:dyDescent="0.25">
      <c r="A554" s="1" t="b">
        <v>0</v>
      </c>
      <c r="B554" s="1" t="s">
        <v>4596</v>
      </c>
      <c r="C554" s="2">
        <v>1</v>
      </c>
      <c r="D554" s="1" t="s">
        <v>27</v>
      </c>
      <c r="E554" s="2">
        <v>9370</v>
      </c>
      <c r="F554" s="1" t="s">
        <v>4597</v>
      </c>
      <c r="G554" s="1" t="s">
        <v>4598</v>
      </c>
      <c r="H554" s="1" t="s">
        <v>4598</v>
      </c>
      <c r="I554" s="2" t="s">
        <v>29</v>
      </c>
      <c r="J554" s="3">
        <v>115</v>
      </c>
      <c r="K554" s="3">
        <v>10</v>
      </c>
      <c r="L554" s="3">
        <v>1150</v>
      </c>
      <c r="M554" s="1" t="s">
        <v>29</v>
      </c>
      <c r="N554" s="1" t="s">
        <v>30</v>
      </c>
      <c r="O554" s="3">
        <v>0</v>
      </c>
      <c r="P554" s="4" t="s">
        <v>4491</v>
      </c>
      <c r="Q554" s="1" t="b">
        <v>0</v>
      </c>
      <c r="R554" s="2">
        <v>10</v>
      </c>
      <c r="S554" s="3">
        <v>1150</v>
      </c>
      <c r="T554" s="2" t="s">
        <v>29</v>
      </c>
      <c r="U554" s="3">
        <v>0</v>
      </c>
      <c r="V554" s="2" t="s">
        <v>29</v>
      </c>
      <c r="W554" s="3">
        <v>0</v>
      </c>
      <c r="X554" s="2" t="s">
        <v>29</v>
      </c>
      <c r="Y554" s="3">
        <v>0</v>
      </c>
      <c r="Z554" s="1" t="s">
        <v>29</v>
      </c>
      <c r="AA554" s="1" t="b">
        <v>0</v>
      </c>
    </row>
    <row r="555" spans="1:27" x14ac:dyDescent="0.25">
      <c r="A555" s="1" t="b">
        <v>0</v>
      </c>
      <c r="B555" s="1" t="s">
        <v>4599</v>
      </c>
      <c r="C555" s="2">
        <v>1</v>
      </c>
      <c r="D555" s="1" t="s">
        <v>27</v>
      </c>
      <c r="E555" s="2">
        <v>9371</v>
      </c>
      <c r="F555" s="1" t="s">
        <v>4597</v>
      </c>
      <c r="G555" s="1" t="s">
        <v>4598</v>
      </c>
      <c r="H555" s="1" t="s">
        <v>4598</v>
      </c>
      <c r="I555" s="2" t="s">
        <v>29</v>
      </c>
      <c r="J555" s="3">
        <v>115</v>
      </c>
      <c r="K555" s="3">
        <v>10</v>
      </c>
      <c r="L555" s="3">
        <v>1150</v>
      </c>
      <c r="M555" s="1" t="s">
        <v>29</v>
      </c>
      <c r="N555" s="1" t="s">
        <v>40</v>
      </c>
      <c r="O555" s="3">
        <v>0</v>
      </c>
      <c r="P555" s="4" t="s">
        <v>4491</v>
      </c>
      <c r="Q555" s="1" t="b">
        <v>0</v>
      </c>
      <c r="R555" s="2">
        <v>10</v>
      </c>
      <c r="S555" s="3">
        <v>1150</v>
      </c>
      <c r="T555" s="2" t="s">
        <v>29</v>
      </c>
      <c r="U555" s="3">
        <v>0</v>
      </c>
      <c r="V555" s="2" t="s">
        <v>29</v>
      </c>
      <c r="W555" s="3">
        <v>0</v>
      </c>
      <c r="X555" s="2" t="s">
        <v>29</v>
      </c>
      <c r="Y555" s="3">
        <v>0</v>
      </c>
      <c r="Z555" s="1" t="s">
        <v>29</v>
      </c>
      <c r="AA555" s="1" t="b">
        <v>0</v>
      </c>
    </row>
    <row r="556" spans="1:27" x14ac:dyDescent="0.25">
      <c r="A556" s="1" t="b">
        <v>0</v>
      </c>
      <c r="B556" s="1" t="s">
        <v>4600</v>
      </c>
      <c r="C556" s="2">
        <v>1</v>
      </c>
      <c r="D556" s="1" t="s">
        <v>27</v>
      </c>
      <c r="E556" s="2">
        <v>9372</v>
      </c>
      <c r="F556" s="1" t="s">
        <v>1806</v>
      </c>
      <c r="G556" s="1" t="s">
        <v>4601</v>
      </c>
      <c r="H556" s="1" t="s">
        <v>4601</v>
      </c>
      <c r="I556" s="2" t="s">
        <v>29</v>
      </c>
      <c r="J556" s="3">
        <v>3000</v>
      </c>
      <c r="K556" s="3">
        <v>5</v>
      </c>
      <c r="L556" s="3">
        <v>15000</v>
      </c>
      <c r="M556" s="1" t="s">
        <v>29</v>
      </c>
      <c r="N556" s="1" t="s">
        <v>40</v>
      </c>
      <c r="O556" s="3">
        <v>0</v>
      </c>
      <c r="P556" s="4" t="s">
        <v>4491</v>
      </c>
      <c r="Q556" s="1" t="b">
        <v>0</v>
      </c>
      <c r="R556" s="2">
        <v>5</v>
      </c>
      <c r="S556" s="3">
        <v>15000</v>
      </c>
      <c r="T556" s="2" t="s">
        <v>29</v>
      </c>
      <c r="U556" s="3">
        <v>0</v>
      </c>
      <c r="V556" s="2" t="s">
        <v>29</v>
      </c>
      <c r="W556" s="3">
        <v>0</v>
      </c>
      <c r="X556" s="2" t="s">
        <v>29</v>
      </c>
      <c r="Y556" s="3">
        <v>0</v>
      </c>
      <c r="Z556" s="1" t="s">
        <v>29</v>
      </c>
      <c r="AA556" s="1" t="b">
        <v>0</v>
      </c>
    </row>
    <row r="557" spans="1:27" x14ac:dyDescent="0.25">
      <c r="A557" s="1" t="b">
        <v>0</v>
      </c>
      <c r="B557" s="1" t="s">
        <v>4602</v>
      </c>
      <c r="C557" s="2">
        <v>1</v>
      </c>
      <c r="D557" s="1" t="s">
        <v>27</v>
      </c>
      <c r="E557" s="2">
        <v>9373</v>
      </c>
      <c r="F557" s="1" t="s">
        <v>4603</v>
      </c>
      <c r="G557" s="1" t="s">
        <v>4604</v>
      </c>
      <c r="H557" s="1" t="s">
        <v>4604</v>
      </c>
      <c r="I557" s="2" t="s">
        <v>29</v>
      </c>
      <c r="J557" s="3">
        <v>600</v>
      </c>
      <c r="K557" s="3">
        <v>4</v>
      </c>
      <c r="L557" s="3">
        <v>2400</v>
      </c>
      <c r="M557" s="1" t="s">
        <v>29</v>
      </c>
      <c r="N557" s="1" t="s">
        <v>40</v>
      </c>
      <c r="O557" s="3">
        <v>0</v>
      </c>
      <c r="P557" s="4" t="s">
        <v>4491</v>
      </c>
      <c r="Q557" s="1" t="b">
        <v>0</v>
      </c>
      <c r="R557" s="2">
        <v>4</v>
      </c>
      <c r="S557" s="3">
        <v>2400</v>
      </c>
      <c r="T557" s="2" t="s">
        <v>29</v>
      </c>
      <c r="U557" s="3">
        <v>0</v>
      </c>
      <c r="V557" s="2" t="s">
        <v>29</v>
      </c>
      <c r="W557" s="3">
        <v>0</v>
      </c>
      <c r="X557" s="2" t="s">
        <v>29</v>
      </c>
      <c r="Y557" s="3">
        <v>0</v>
      </c>
      <c r="Z557" s="1" t="s">
        <v>29</v>
      </c>
      <c r="AA557" s="1" t="b">
        <v>0</v>
      </c>
    </row>
    <row r="558" spans="1:27" x14ac:dyDescent="0.25">
      <c r="A558" s="1" t="b">
        <v>0</v>
      </c>
      <c r="B558" s="1" t="s">
        <v>4605</v>
      </c>
      <c r="C558" s="2">
        <v>1</v>
      </c>
      <c r="D558" s="1" t="s">
        <v>27</v>
      </c>
      <c r="E558" s="2">
        <v>9374</v>
      </c>
      <c r="F558" s="1" t="s">
        <v>4606</v>
      </c>
      <c r="G558" s="1" t="s">
        <v>4607</v>
      </c>
      <c r="H558" s="1" t="s">
        <v>4607</v>
      </c>
      <c r="I558" s="2" t="s">
        <v>29</v>
      </c>
      <c r="J558" s="3">
        <v>4000</v>
      </c>
      <c r="K558" s="3">
        <v>2</v>
      </c>
      <c r="L558" s="3">
        <v>8000</v>
      </c>
      <c r="M558" s="1" t="s">
        <v>29</v>
      </c>
      <c r="N558" s="1" t="s">
        <v>40</v>
      </c>
      <c r="O558" s="3">
        <v>0</v>
      </c>
      <c r="P558" s="4" t="s">
        <v>4491</v>
      </c>
      <c r="Q558" s="1" t="b">
        <v>0</v>
      </c>
      <c r="R558" s="2">
        <v>2</v>
      </c>
      <c r="S558" s="3">
        <v>8000</v>
      </c>
      <c r="T558" s="2" t="s">
        <v>29</v>
      </c>
      <c r="U558" s="3">
        <v>0</v>
      </c>
      <c r="V558" s="2" t="s">
        <v>29</v>
      </c>
      <c r="W558" s="3">
        <v>0</v>
      </c>
      <c r="X558" s="2" t="s">
        <v>29</v>
      </c>
      <c r="Y558" s="3">
        <v>0</v>
      </c>
      <c r="Z558" s="1" t="s">
        <v>29</v>
      </c>
      <c r="AA558" s="1" t="b">
        <v>0</v>
      </c>
    </row>
    <row r="559" spans="1:27" x14ac:dyDescent="0.25">
      <c r="A559" s="1" t="b">
        <v>0</v>
      </c>
      <c r="B559" s="1" t="s">
        <v>4608</v>
      </c>
      <c r="C559" s="2">
        <v>1</v>
      </c>
      <c r="D559" s="1" t="s">
        <v>27</v>
      </c>
      <c r="E559" s="2">
        <v>9375</v>
      </c>
      <c r="F559" s="1" t="s">
        <v>1823</v>
      </c>
      <c r="G559" s="1" t="s">
        <v>4609</v>
      </c>
      <c r="H559" s="1" t="s">
        <v>4609</v>
      </c>
      <c r="I559" s="2" t="s">
        <v>29</v>
      </c>
      <c r="J559" s="3">
        <v>850</v>
      </c>
      <c r="K559" s="3">
        <v>5</v>
      </c>
      <c r="L559" s="3">
        <v>4250</v>
      </c>
      <c r="M559" s="1" t="s">
        <v>29</v>
      </c>
      <c r="N559" s="1" t="s">
        <v>40</v>
      </c>
      <c r="O559" s="3">
        <v>0</v>
      </c>
      <c r="P559" s="4" t="s">
        <v>4491</v>
      </c>
      <c r="Q559" s="1" t="b">
        <v>0</v>
      </c>
      <c r="R559" s="2">
        <v>5</v>
      </c>
      <c r="S559" s="3">
        <v>4250</v>
      </c>
      <c r="T559" s="2" t="s">
        <v>29</v>
      </c>
      <c r="U559" s="3">
        <v>0</v>
      </c>
      <c r="V559" s="2" t="s">
        <v>29</v>
      </c>
      <c r="W559" s="3">
        <v>0</v>
      </c>
      <c r="X559" s="2" t="s">
        <v>29</v>
      </c>
      <c r="Y559" s="3">
        <v>0</v>
      </c>
      <c r="Z559" s="1" t="s">
        <v>29</v>
      </c>
      <c r="AA559" s="1" t="b">
        <v>0</v>
      </c>
    </row>
    <row r="560" spans="1:27" x14ac:dyDescent="0.25">
      <c r="A560" s="1" t="b">
        <v>0</v>
      </c>
      <c r="B560" s="1" t="s">
        <v>4610</v>
      </c>
      <c r="C560" s="2">
        <v>1</v>
      </c>
      <c r="D560" s="1" t="s">
        <v>27</v>
      </c>
      <c r="E560" s="2">
        <v>9376</v>
      </c>
      <c r="F560" s="1" t="s">
        <v>4611</v>
      </c>
      <c r="G560" s="1" t="s">
        <v>4612</v>
      </c>
      <c r="H560" s="1" t="s">
        <v>4612</v>
      </c>
      <c r="I560" s="2" t="s">
        <v>29</v>
      </c>
      <c r="J560" s="3">
        <v>5400</v>
      </c>
      <c r="K560" s="3">
        <v>4</v>
      </c>
      <c r="L560" s="3">
        <v>21600</v>
      </c>
      <c r="M560" s="1" t="s">
        <v>29</v>
      </c>
      <c r="N560" s="1" t="s">
        <v>40</v>
      </c>
      <c r="O560" s="3">
        <v>0</v>
      </c>
      <c r="P560" s="4" t="s">
        <v>4491</v>
      </c>
      <c r="Q560" s="1" t="b">
        <v>0</v>
      </c>
      <c r="R560" s="2">
        <v>4</v>
      </c>
      <c r="S560" s="3">
        <v>21600</v>
      </c>
      <c r="T560" s="2" t="s">
        <v>29</v>
      </c>
      <c r="U560" s="3">
        <v>0</v>
      </c>
      <c r="V560" s="2" t="s">
        <v>29</v>
      </c>
      <c r="W560" s="3">
        <v>0</v>
      </c>
      <c r="X560" s="2" t="s">
        <v>29</v>
      </c>
      <c r="Y560" s="3">
        <v>0</v>
      </c>
      <c r="Z560" s="1" t="s">
        <v>29</v>
      </c>
      <c r="AA560" s="1" t="b">
        <v>0</v>
      </c>
    </row>
    <row r="561" spans="1:27" x14ac:dyDescent="0.25">
      <c r="A561" s="1" t="b">
        <v>0</v>
      </c>
      <c r="B561" s="1" t="s">
        <v>4613</v>
      </c>
      <c r="C561" s="2">
        <v>1</v>
      </c>
      <c r="D561" s="1" t="s">
        <v>27</v>
      </c>
      <c r="E561" s="2">
        <v>9377</v>
      </c>
      <c r="F561" s="1" t="s">
        <v>4614</v>
      </c>
      <c r="G561" s="1" t="s">
        <v>4615</v>
      </c>
      <c r="H561" s="1" t="s">
        <v>4615</v>
      </c>
      <c r="I561" s="2" t="s">
        <v>29</v>
      </c>
      <c r="J561" s="3">
        <v>1800</v>
      </c>
      <c r="K561" s="3">
        <v>12</v>
      </c>
      <c r="L561" s="3">
        <v>21600</v>
      </c>
      <c r="M561" s="1" t="s">
        <v>29</v>
      </c>
      <c r="N561" s="1" t="s">
        <v>40</v>
      </c>
      <c r="O561" s="3">
        <v>0</v>
      </c>
      <c r="P561" s="4" t="s">
        <v>4491</v>
      </c>
      <c r="Q561" s="1" t="b">
        <v>0</v>
      </c>
      <c r="R561" s="2">
        <v>12</v>
      </c>
      <c r="S561" s="3">
        <v>21600</v>
      </c>
      <c r="T561" s="2" t="s">
        <v>29</v>
      </c>
      <c r="U561" s="3">
        <v>0</v>
      </c>
      <c r="V561" s="2" t="s">
        <v>29</v>
      </c>
      <c r="W561" s="3">
        <v>0</v>
      </c>
      <c r="X561" s="2" t="s">
        <v>29</v>
      </c>
      <c r="Y561" s="3">
        <v>0</v>
      </c>
      <c r="Z561" s="1" t="s">
        <v>29</v>
      </c>
      <c r="AA561" s="1" t="b">
        <v>0</v>
      </c>
    </row>
    <row r="562" spans="1:27" x14ac:dyDescent="0.25">
      <c r="A562" s="1" t="b">
        <v>0</v>
      </c>
      <c r="B562" s="1" t="s">
        <v>4616</v>
      </c>
      <c r="C562" s="2">
        <v>1</v>
      </c>
      <c r="D562" s="1" t="s">
        <v>27</v>
      </c>
      <c r="E562" s="2">
        <v>9378</v>
      </c>
      <c r="F562" s="1" t="s">
        <v>1873</v>
      </c>
      <c r="G562" s="1" t="s">
        <v>4617</v>
      </c>
      <c r="H562" s="1" t="s">
        <v>4617</v>
      </c>
      <c r="I562" s="2" t="s">
        <v>29</v>
      </c>
      <c r="J562" s="3">
        <v>350</v>
      </c>
      <c r="K562" s="3">
        <v>20</v>
      </c>
      <c r="L562" s="3">
        <v>7000</v>
      </c>
      <c r="M562" s="1" t="s">
        <v>29</v>
      </c>
      <c r="N562" s="1" t="s">
        <v>30</v>
      </c>
      <c r="O562" s="3">
        <v>0</v>
      </c>
      <c r="P562" s="4" t="s">
        <v>4491</v>
      </c>
      <c r="Q562" s="1" t="b">
        <v>0</v>
      </c>
      <c r="R562" s="2">
        <v>20</v>
      </c>
      <c r="S562" s="3">
        <v>7000</v>
      </c>
      <c r="T562" s="2" t="s">
        <v>29</v>
      </c>
      <c r="U562" s="3">
        <v>0</v>
      </c>
      <c r="V562" s="2" t="s">
        <v>29</v>
      </c>
      <c r="W562" s="3">
        <v>0</v>
      </c>
      <c r="X562" s="2" t="s">
        <v>29</v>
      </c>
      <c r="Y562" s="3">
        <v>0</v>
      </c>
      <c r="Z562" s="1" t="s">
        <v>29</v>
      </c>
      <c r="AA562" s="1" t="b">
        <v>0</v>
      </c>
    </row>
    <row r="563" spans="1:27" x14ac:dyDescent="0.25">
      <c r="A563" s="1" t="b">
        <v>0</v>
      </c>
      <c r="B563" s="1" t="s">
        <v>4618</v>
      </c>
      <c r="C563" s="2">
        <v>1</v>
      </c>
      <c r="D563" s="1" t="s">
        <v>27</v>
      </c>
      <c r="E563" s="2">
        <v>9379</v>
      </c>
      <c r="F563" s="1" t="s">
        <v>1929</v>
      </c>
      <c r="G563" s="1" t="s">
        <v>1930</v>
      </c>
      <c r="H563" s="1" t="s">
        <v>1930</v>
      </c>
      <c r="I563" s="2" t="s">
        <v>29</v>
      </c>
      <c r="J563" s="3">
        <v>140</v>
      </c>
      <c r="K563" s="3">
        <v>10</v>
      </c>
      <c r="L563" s="3">
        <v>1400</v>
      </c>
      <c r="M563" s="1" t="s">
        <v>29</v>
      </c>
      <c r="N563" s="1" t="s">
        <v>30</v>
      </c>
      <c r="O563" s="3">
        <v>0</v>
      </c>
      <c r="P563" s="4" t="s">
        <v>4491</v>
      </c>
      <c r="Q563" s="1" t="b">
        <v>0</v>
      </c>
      <c r="R563" s="2">
        <v>10</v>
      </c>
      <c r="S563" s="3">
        <v>1400</v>
      </c>
      <c r="T563" s="2" t="s">
        <v>29</v>
      </c>
      <c r="U563" s="3">
        <v>0</v>
      </c>
      <c r="V563" s="2" t="s">
        <v>29</v>
      </c>
      <c r="W563" s="3">
        <v>0</v>
      </c>
      <c r="X563" s="2" t="s">
        <v>29</v>
      </c>
      <c r="Y563" s="3">
        <v>0</v>
      </c>
      <c r="Z563" s="1" t="s">
        <v>29</v>
      </c>
      <c r="AA563" s="1" t="b">
        <v>0</v>
      </c>
    </row>
    <row r="564" spans="1:27" x14ac:dyDescent="0.25">
      <c r="A564" s="1" t="b">
        <v>0</v>
      </c>
      <c r="B564" s="1" t="s">
        <v>4619</v>
      </c>
      <c r="C564" s="2">
        <v>1</v>
      </c>
      <c r="D564" s="1" t="s">
        <v>27</v>
      </c>
      <c r="E564" s="2">
        <v>9380</v>
      </c>
      <c r="F564" s="1" t="s">
        <v>1405</v>
      </c>
      <c r="G564" s="1" t="s">
        <v>4620</v>
      </c>
      <c r="H564" s="1" t="s">
        <v>4620</v>
      </c>
      <c r="I564" s="2" t="s">
        <v>29</v>
      </c>
      <c r="J564" s="3">
        <v>30</v>
      </c>
      <c r="K564" s="3">
        <v>500</v>
      </c>
      <c r="L564" s="3">
        <v>15000</v>
      </c>
      <c r="M564" s="1" t="s">
        <v>29</v>
      </c>
      <c r="N564" s="1" t="s">
        <v>40</v>
      </c>
      <c r="O564" s="3">
        <v>0</v>
      </c>
      <c r="P564" s="4" t="s">
        <v>4491</v>
      </c>
      <c r="Q564" s="1" t="b">
        <v>0</v>
      </c>
      <c r="R564" s="2">
        <v>500</v>
      </c>
      <c r="S564" s="3">
        <v>15000</v>
      </c>
      <c r="T564" s="2" t="s">
        <v>29</v>
      </c>
      <c r="U564" s="3">
        <v>0</v>
      </c>
      <c r="V564" s="2" t="s">
        <v>29</v>
      </c>
      <c r="W564" s="3">
        <v>0</v>
      </c>
      <c r="X564" s="2" t="s">
        <v>29</v>
      </c>
      <c r="Y564" s="3">
        <v>0</v>
      </c>
      <c r="Z564" s="1" t="s">
        <v>29</v>
      </c>
      <c r="AA564" s="1" t="b">
        <v>0</v>
      </c>
    </row>
    <row r="565" spans="1:27" x14ac:dyDescent="0.25">
      <c r="A565" s="1" t="b">
        <v>0</v>
      </c>
      <c r="B565" s="1" t="s">
        <v>4621</v>
      </c>
      <c r="C565" s="2">
        <v>1</v>
      </c>
      <c r="D565" s="1" t="s">
        <v>27</v>
      </c>
      <c r="E565" s="2">
        <v>9381</v>
      </c>
      <c r="F565" s="1" t="s">
        <v>1405</v>
      </c>
      <c r="G565" s="1" t="s">
        <v>4620</v>
      </c>
      <c r="H565" s="1" t="s">
        <v>4620</v>
      </c>
      <c r="I565" s="2" t="s">
        <v>29</v>
      </c>
      <c r="J565" s="3">
        <v>30</v>
      </c>
      <c r="K565" s="3">
        <v>500</v>
      </c>
      <c r="L565" s="3">
        <v>15000</v>
      </c>
      <c r="M565" s="1" t="s">
        <v>29</v>
      </c>
      <c r="N565" s="1" t="s">
        <v>30</v>
      </c>
      <c r="O565" s="3">
        <v>0</v>
      </c>
      <c r="P565" s="4" t="s">
        <v>4491</v>
      </c>
      <c r="Q565" s="1" t="b">
        <v>0</v>
      </c>
      <c r="R565" s="2">
        <v>500</v>
      </c>
      <c r="S565" s="3">
        <v>15000</v>
      </c>
      <c r="T565" s="2" t="s">
        <v>29</v>
      </c>
      <c r="U565" s="3">
        <v>0</v>
      </c>
      <c r="V565" s="2" t="s">
        <v>29</v>
      </c>
      <c r="W565" s="3">
        <v>0</v>
      </c>
      <c r="X565" s="2" t="s">
        <v>29</v>
      </c>
      <c r="Y565" s="3">
        <v>0</v>
      </c>
      <c r="Z565" s="1" t="s">
        <v>29</v>
      </c>
      <c r="AA565" s="1" t="b">
        <v>0</v>
      </c>
    </row>
    <row r="566" spans="1:27" x14ac:dyDescent="0.25">
      <c r="A566" s="1" t="b">
        <v>0</v>
      </c>
      <c r="B566" s="1" t="s">
        <v>4622</v>
      </c>
      <c r="C566" s="2">
        <v>1</v>
      </c>
      <c r="D566" s="1" t="s">
        <v>27</v>
      </c>
      <c r="E566" s="2">
        <v>9382</v>
      </c>
      <c r="F566" s="1" t="s">
        <v>1799</v>
      </c>
      <c r="G566" s="1" t="s">
        <v>4623</v>
      </c>
      <c r="H566" s="1" t="s">
        <v>4624</v>
      </c>
      <c r="I566" s="2" t="s">
        <v>29</v>
      </c>
      <c r="J566" s="3">
        <v>2500</v>
      </c>
      <c r="K566" s="3">
        <v>4</v>
      </c>
      <c r="L566" s="3">
        <v>10000</v>
      </c>
      <c r="M566" s="1" t="s">
        <v>29</v>
      </c>
      <c r="N566" s="1" t="s">
        <v>30</v>
      </c>
      <c r="O566" s="3">
        <v>0</v>
      </c>
      <c r="P566" s="4" t="s">
        <v>4491</v>
      </c>
      <c r="Q566" s="1" t="b">
        <v>0</v>
      </c>
      <c r="R566" s="2">
        <v>4</v>
      </c>
      <c r="S566" s="3">
        <v>10000</v>
      </c>
      <c r="T566" s="2" t="s">
        <v>29</v>
      </c>
      <c r="U566" s="3">
        <v>0</v>
      </c>
      <c r="V566" s="2" t="s">
        <v>29</v>
      </c>
      <c r="W566" s="3">
        <v>0</v>
      </c>
      <c r="X566" s="2" t="s">
        <v>29</v>
      </c>
      <c r="Y566" s="3">
        <v>0</v>
      </c>
      <c r="Z566" s="1" t="s">
        <v>29</v>
      </c>
      <c r="AA566" s="1" t="b">
        <v>0</v>
      </c>
    </row>
    <row r="567" spans="1:27" x14ac:dyDescent="0.25">
      <c r="A567" s="1" t="b">
        <v>0</v>
      </c>
      <c r="B567" s="1" t="s">
        <v>4625</v>
      </c>
      <c r="C567" s="2">
        <v>1</v>
      </c>
      <c r="D567" s="1" t="s">
        <v>27</v>
      </c>
      <c r="E567" s="2">
        <v>9383</v>
      </c>
      <c r="F567" s="1" t="s">
        <v>4626</v>
      </c>
      <c r="G567" s="1" t="s">
        <v>4627</v>
      </c>
      <c r="H567" s="1" t="s">
        <v>4627</v>
      </c>
      <c r="I567" s="2" t="s">
        <v>29</v>
      </c>
      <c r="J567" s="3">
        <v>100</v>
      </c>
      <c r="K567" s="3">
        <v>3</v>
      </c>
      <c r="L567" s="3">
        <v>300</v>
      </c>
      <c r="M567" s="1" t="s">
        <v>29</v>
      </c>
      <c r="N567" s="1" t="s">
        <v>30</v>
      </c>
      <c r="O567" s="3">
        <v>0</v>
      </c>
      <c r="P567" s="4" t="s">
        <v>4491</v>
      </c>
      <c r="Q567" s="1" t="b">
        <v>0</v>
      </c>
      <c r="R567" s="2">
        <v>3</v>
      </c>
      <c r="S567" s="3">
        <v>300</v>
      </c>
      <c r="T567" s="2" t="s">
        <v>29</v>
      </c>
      <c r="U567" s="3">
        <v>0</v>
      </c>
      <c r="V567" s="2" t="s">
        <v>29</v>
      </c>
      <c r="W567" s="3">
        <v>0</v>
      </c>
      <c r="X567" s="2" t="s">
        <v>29</v>
      </c>
      <c r="Y567" s="3">
        <v>0</v>
      </c>
      <c r="Z567" s="1" t="s">
        <v>29</v>
      </c>
      <c r="AA567" s="1" t="b">
        <v>0</v>
      </c>
    </row>
    <row r="568" spans="1:27" x14ac:dyDescent="0.25">
      <c r="A568" s="1" t="b">
        <v>0</v>
      </c>
      <c r="B568" s="1" t="s">
        <v>4628</v>
      </c>
      <c r="C568" s="2">
        <v>1</v>
      </c>
      <c r="D568" s="1" t="s">
        <v>27</v>
      </c>
      <c r="E568" s="2">
        <v>9384</v>
      </c>
      <c r="F568" s="1" t="s">
        <v>4629</v>
      </c>
      <c r="G568" s="1" t="s">
        <v>4630</v>
      </c>
      <c r="H568" s="1" t="s">
        <v>4630</v>
      </c>
      <c r="I568" s="2" t="s">
        <v>29</v>
      </c>
      <c r="J568" s="3">
        <v>150</v>
      </c>
      <c r="K568" s="3">
        <v>3</v>
      </c>
      <c r="L568" s="3">
        <v>450</v>
      </c>
      <c r="M568" s="1" t="s">
        <v>29</v>
      </c>
      <c r="N568" s="1" t="s">
        <v>30</v>
      </c>
      <c r="O568" s="3">
        <v>0</v>
      </c>
      <c r="P568" s="4" t="s">
        <v>4491</v>
      </c>
      <c r="Q568" s="1" t="b">
        <v>0</v>
      </c>
      <c r="R568" s="2">
        <v>3</v>
      </c>
      <c r="S568" s="3">
        <v>450</v>
      </c>
      <c r="T568" s="2" t="s">
        <v>29</v>
      </c>
      <c r="U568" s="3">
        <v>0</v>
      </c>
      <c r="V568" s="2" t="s">
        <v>29</v>
      </c>
      <c r="W568" s="3">
        <v>0</v>
      </c>
      <c r="X568" s="2" t="s">
        <v>29</v>
      </c>
      <c r="Y568" s="3">
        <v>0</v>
      </c>
      <c r="Z568" s="1" t="s">
        <v>29</v>
      </c>
      <c r="AA568" s="1" t="b">
        <v>0</v>
      </c>
    </row>
    <row r="569" spans="1:27" x14ac:dyDescent="0.25">
      <c r="A569" s="1" t="b">
        <v>0</v>
      </c>
      <c r="B569" s="1" t="s">
        <v>4631</v>
      </c>
      <c r="C569" s="2">
        <v>1</v>
      </c>
      <c r="D569" s="1" t="s">
        <v>27</v>
      </c>
      <c r="E569" s="2">
        <v>9385</v>
      </c>
      <c r="F569" s="1" t="s">
        <v>4632</v>
      </c>
      <c r="G569" s="1" t="s">
        <v>4633</v>
      </c>
      <c r="H569" s="1" t="s">
        <v>4633</v>
      </c>
      <c r="I569" s="2" t="s">
        <v>29</v>
      </c>
      <c r="J569" s="3">
        <v>3000</v>
      </c>
      <c r="K569" s="3">
        <v>1</v>
      </c>
      <c r="L569" s="3">
        <v>3000</v>
      </c>
      <c r="M569" s="1" t="s">
        <v>29</v>
      </c>
      <c r="N569" s="1" t="s">
        <v>40</v>
      </c>
      <c r="O569" s="3">
        <v>0</v>
      </c>
      <c r="P569" s="4" t="s">
        <v>4491</v>
      </c>
      <c r="Q569" s="1" t="b">
        <v>0</v>
      </c>
      <c r="R569" s="2">
        <v>1</v>
      </c>
      <c r="S569" s="3">
        <v>3000</v>
      </c>
      <c r="T569" s="2" t="s">
        <v>29</v>
      </c>
      <c r="U569" s="3">
        <v>0</v>
      </c>
      <c r="V569" s="2" t="s">
        <v>29</v>
      </c>
      <c r="W569" s="3">
        <v>0</v>
      </c>
      <c r="X569" s="2" t="s">
        <v>29</v>
      </c>
      <c r="Y569" s="3">
        <v>0</v>
      </c>
      <c r="Z569" s="1" t="s">
        <v>29</v>
      </c>
      <c r="AA569" s="1" t="b">
        <v>0</v>
      </c>
    </row>
    <row r="570" spans="1:27" x14ac:dyDescent="0.25">
      <c r="A570" s="1" t="b">
        <v>0</v>
      </c>
      <c r="B570" s="1" t="s">
        <v>4634</v>
      </c>
      <c r="C570" s="2">
        <v>1</v>
      </c>
      <c r="D570" s="1" t="s">
        <v>27</v>
      </c>
      <c r="E570" s="2">
        <v>9386</v>
      </c>
      <c r="F570" s="1" t="s">
        <v>1784</v>
      </c>
      <c r="G570" s="1" t="s">
        <v>4635</v>
      </c>
      <c r="H570" s="1" t="s">
        <v>4635</v>
      </c>
      <c r="I570" s="2" t="s">
        <v>29</v>
      </c>
      <c r="J570" s="3">
        <v>2000</v>
      </c>
      <c r="K570" s="3">
        <v>1</v>
      </c>
      <c r="L570" s="3">
        <v>2000</v>
      </c>
      <c r="M570" s="1" t="s">
        <v>29</v>
      </c>
      <c r="N570" s="1" t="s">
        <v>40</v>
      </c>
      <c r="O570" s="3">
        <v>0</v>
      </c>
      <c r="P570" s="4" t="s">
        <v>4491</v>
      </c>
      <c r="Q570" s="1" t="b">
        <v>0</v>
      </c>
      <c r="R570" s="2">
        <v>1</v>
      </c>
      <c r="S570" s="3">
        <v>2000</v>
      </c>
      <c r="T570" s="2" t="s">
        <v>29</v>
      </c>
      <c r="U570" s="3">
        <v>0</v>
      </c>
      <c r="V570" s="2" t="s">
        <v>29</v>
      </c>
      <c r="W570" s="3">
        <v>0</v>
      </c>
      <c r="X570" s="2" t="s">
        <v>29</v>
      </c>
      <c r="Y570" s="3">
        <v>0</v>
      </c>
      <c r="Z570" s="1" t="s">
        <v>29</v>
      </c>
      <c r="AA570" s="1" t="b">
        <v>0</v>
      </c>
    </row>
    <row r="571" spans="1:27" x14ac:dyDescent="0.25">
      <c r="A571" s="1" t="b">
        <v>0</v>
      </c>
      <c r="B571" s="1" t="s">
        <v>4636</v>
      </c>
      <c r="C571" s="2">
        <v>1</v>
      </c>
      <c r="D571" s="1" t="s">
        <v>27</v>
      </c>
      <c r="E571" s="2">
        <v>9387</v>
      </c>
      <c r="F571" s="1" t="s">
        <v>1804</v>
      </c>
      <c r="G571" s="1" t="s">
        <v>4637</v>
      </c>
      <c r="H571" s="1" t="s">
        <v>4637</v>
      </c>
      <c r="I571" s="2" t="s">
        <v>29</v>
      </c>
      <c r="J571" s="3">
        <v>1500</v>
      </c>
      <c r="K571" s="3">
        <v>1</v>
      </c>
      <c r="L571" s="3">
        <v>1500</v>
      </c>
      <c r="M571" s="1" t="s">
        <v>29</v>
      </c>
      <c r="N571" s="1" t="s">
        <v>40</v>
      </c>
      <c r="O571" s="3">
        <v>0</v>
      </c>
      <c r="P571" s="4" t="s">
        <v>4491</v>
      </c>
      <c r="Q571" s="1" t="b">
        <v>0</v>
      </c>
      <c r="R571" s="2">
        <v>1</v>
      </c>
      <c r="S571" s="3">
        <v>1500</v>
      </c>
      <c r="T571" s="2" t="s">
        <v>29</v>
      </c>
      <c r="U571" s="3">
        <v>0</v>
      </c>
      <c r="V571" s="2" t="s">
        <v>29</v>
      </c>
      <c r="W571" s="3">
        <v>0</v>
      </c>
      <c r="X571" s="2" t="s">
        <v>29</v>
      </c>
      <c r="Y571" s="3">
        <v>0</v>
      </c>
      <c r="Z571" s="1" t="s">
        <v>29</v>
      </c>
      <c r="AA571" s="1" t="b">
        <v>0</v>
      </c>
    </row>
    <row r="572" spans="1:27" x14ac:dyDescent="0.25">
      <c r="A572" s="1" t="b">
        <v>0</v>
      </c>
      <c r="B572" s="1" t="s">
        <v>4638</v>
      </c>
      <c r="C572" s="2">
        <v>1</v>
      </c>
      <c r="D572" s="1" t="s">
        <v>27</v>
      </c>
      <c r="E572" s="2">
        <v>9388</v>
      </c>
      <c r="F572" s="1" t="s">
        <v>4639</v>
      </c>
      <c r="G572" s="1" t="s">
        <v>4640</v>
      </c>
      <c r="H572" s="1" t="s">
        <v>4640</v>
      </c>
      <c r="I572" s="2" t="s">
        <v>29</v>
      </c>
      <c r="J572" s="3">
        <v>350</v>
      </c>
      <c r="K572" s="3">
        <v>1</v>
      </c>
      <c r="L572" s="3">
        <v>350</v>
      </c>
      <c r="M572" s="1" t="s">
        <v>29</v>
      </c>
      <c r="N572" s="1" t="s">
        <v>40</v>
      </c>
      <c r="O572" s="3">
        <v>0</v>
      </c>
      <c r="P572" s="4" t="s">
        <v>4491</v>
      </c>
      <c r="Q572" s="1" t="b">
        <v>0</v>
      </c>
      <c r="R572" s="2">
        <v>1</v>
      </c>
      <c r="S572" s="3">
        <v>350</v>
      </c>
      <c r="T572" s="2" t="s">
        <v>29</v>
      </c>
      <c r="U572" s="3">
        <v>0</v>
      </c>
      <c r="V572" s="2" t="s">
        <v>29</v>
      </c>
      <c r="W572" s="3">
        <v>0</v>
      </c>
      <c r="X572" s="2" t="s">
        <v>29</v>
      </c>
      <c r="Y572" s="3">
        <v>0</v>
      </c>
      <c r="Z572" s="1" t="s">
        <v>29</v>
      </c>
      <c r="AA572" s="1" t="b">
        <v>0</v>
      </c>
    </row>
    <row r="573" spans="1:27" x14ac:dyDescent="0.25">
      <c r="A573" s="1" t="b">
        <v>0</v>
      </c>
      <c r="B573" s="1" t="s">
        <v>4641</v>
      </c>
      <c r="C573" s="2">
        <v>1</v>
      </c>
      <c r="D573" s="1" t="s">
        <v>27</v>
      </c>
      <c r="E573" s="2">
        <v>9389</v>
      </c>
      <c r="F573" s="1" t="s">
        <v>4642</v>
      </c>
      <c r="G573" s="1" t="s">
        <v>4643</v>
      </c>
      <c r="H573" s="1" t="s">
        <v>4643</v>
      </c>
      <c r="I573" s="2" t="s">
        <v>29</v>
      </c>
      <c r="J573" s="3">
        <v>15000</v>
      </c>
      <c r="K573" s="3">
        <v>1</v>
      </c>
      <c r="L573" s="3">
        <v>15000</v>
      </c>
      <c r="M573" s="1" t="s">
        <v>29</v>
      </c>
      <c r="N573" s="1" t="s">
        <v>40</v>
      </c>
      <c r="O573" s="3">
        <v>0</v>
      </c>
      <c r="P573" s="4" t="s">
        <v>4491</v>
      </c>
      <c r="Q573" s="1" t="b">
        <v>0</v>
      </c>
      <c r="R573" s="2">
        <v>1</v>
      </c>
      <c r="S573" s="3">
        <v>15000</v>
      </c>
      <c r="T573" s="2" t="s">
        <v>29</v>
      </c>
      <c r="U573" s="3">
        <v>0</v>
      </c>
      <c r="V573" s="2" t="s">
        <v>29</v>
      </c>
      <c r="W573" s="3">
        <v>0</v>
      </c>
      <c r="X573" s="2" t="s">
        <v>29</v>
      </c>
      <c r="Y573" s="3">
        <v>0</v>
      </c>
      <c r="Z573" s="1" t="s">
        <v>29</v>
      </c>
      <c r="AA573" s="1" t="b">
        <v>0</v>
      </c>
    </row>
    <row r="574" spans="1:27" x14ac:dyDescent="0.25">
      <c r="A574" s="1" t="b">
        <v>0</v>
      </c>
      <c r="B574" s="1" t="s">
        <v>4644</v>
      </c>
      <c r="C574" s="2">
        <v>1</v>
      </c>
      <c r="D574" s="1" t="s">
        <v>27</v>
      </c>
      <c r="E574" s="2">
        <v>9390</v>
      </c>
      <c r="F574" s="1" t="s">
        <v>4645</v>
      </c>
      <c r="G574" s="1" t="s">
        <v>4646</v>
      </c>
      <c r="H574" s="1" t="s">
        <v>4646</v>
      </c>
      <c r="I574" s="2" t="s">
        <v>29</v>
      </c>
      <c r="J574" s="3">
        <v>8000</v>
      </c>
      <c r="K574" s="3">
        <v>5</v>
      </c>
      <c r="L574" s="3">
        <v>40000</v>
      </c>
      <c r="M574" s="1" t="s">
        <v>29</v>
      </c>
      <c r="N574" s="1" t="s">
        <v>40</v>
      </c>
      <c r="O574" s="3">
        <v>0</v>
      </c>
      <c r="P574" s="4" t="s">
        <v>4491</v>
      </c>
      <c r="Q574" s="1" t="b">
        <v>0</v>
      </c>
      <c r="R574" s="2">
        <v>5</v>
      </c>
      <c r="S574" s="3">
        <v>40000</v>
      </c>
      <c r="T574" s="2" t="s">
        <v>29</v>
      </c>
      <c r="U574" s="3">
        <v>0</v>
      </c>
      <c r="V574" s="2" t="s">
        <v>29</v>
      </c>
      <c r="W574" s="3">
        <v>0</v>
      </c>
      <c r="X574" s="2" t="s">
        <v>29</v>
      </c>
      <c r="Y574" s="3">
        <v>0</v>
      </c>
      <c r="Z574" s="1" t="s">
        <v>29</v>
      </c>
      <c r="AA574" s="1" t="b">
        <v>0</v>
      </c>
    </row>
    <row r="575" spans="1:27" x14ac:dyDescent="0.25">
      <c r="A575" s="1" t="b">
        <v>0</v>
      </c>
      <c r="B575" s="1" t="s">
        <v>4647</v>
      </c>
      <c r="C575" s="2">
        <v>1</v>
      </c>
      <c r="D575" s="1" t="s">
        <v>27</v>
      </c>
      <c r="E575" s="2">
        <v>9391</v>
      </c>
      <c r="F575" s="1" t="s">
        <v>1823</v>
      </c>
      <c r="G575" s="1" t="s">
        <v>4648</v>
      </c>
      <c r="H575" s="1" t="s">
        <v>4648</v>
      </c>
      <c r="I575" s="2" t="s">
        <v>29</v>
      </c>
      <c r="J575" s="3">
        <v>600</v>
      </c>
      <c r="K575" s="3">
        <v>5</v>
      </c>
      <c r="L575" s="3">
        <v>3000</v>
      </c>
      <c r="M575" s="1" t="s">
        <v>29</v>
      </c>
      <c r="N575" s="1" t="s">
        <v>40</v>
      </c>
      <c r="O575" s="3">
        <v>0</v>
      </c>
      <c r="P575" s="4" t="s">
        <v>4491</v>
      </c>
      <c r="Q575" s="1" t="b">
        <v>0</v>
      </c>
      <c r="R575" s="2">
        <v>5</v>
      </c>
      <c r="S575" s="3">
        <v>3000</v>
      </c>
      <c r="T575" s="2" t="s">
        <v>29</v>
      </c>
      <c r="U575" s="3">
        <v>0</v>
      </c>
      <c r="V575" s="2" t="s">
        <v>29</v>
      </c>
      <c r="W575" s="3">
        <v>0</v>
      </c>
      <c r="X575" s="2" t="s">
        <v>29</v>
      </c>
      <c r="Y575" s="3">
        <v>0</v>
      </c>
      <c r="Z575" s="1" t="s">
        <v>29</v>
      </c>
      <c r="AA575" s="1" t="b">
        <v>0</v>
      </c>
    </row>
    <row r="576" spans="1:27" x14ac:dyDescent="0.25">
      <c r="A576" s="1" t="b">
        <v>0</v>
      </c>
      <c r="B576" s="1" t="s">
        <v>4649</v>
      </c>
      <c r="C576" s="2">
        <v>1</v>
      </c>
      <c r="D576" s="1" t="s">
        <v>27</v>
      </c>
      <c r="E576" s="2">
        <v>9392</v>
      </c>
      <c r="F576" s="1" t="s">
        <v>1789</v>
      </c>
      <c r="G576" s="1" t="s">
        <v>4650</v>
      </c>
      <c r="H576" s="1" t="s">
        <v>4650</v>
      </c>
      <c r="I576" s="2" t="s">
        <v>29</v>
      </c>
      <c r="J576" s="3">
        <v>1600</v>
      </c>
      <c r="K576" s="3">
        <v>3</v>
      </c>
      <c r="L576" s="3">
        <v>4800</v>
      </c>
      <c r="M576" s="1" t="s">
        <v>29</v>
      </c>
      <c r="N576" s="1" t="s">
        <v>40</v>
      </c>
      <c r="O576" s="3">
        <v>0</v>
      </c>
      <c r="P576" s="4" t="s">
        <v>4491</v>
      </c>
      <c r="Q576" s="1" t="b">
        <v>0</v>
      </c>
      <c r="R576" s="2">
        <v>3</v>
      </c>
      <c r="S576" s="3">
        <v>4800</v>
      </c>
      <c r="T576" s="2" t="s">
        <v>29</v>
      </c>
      <c r="U576" s="3">
        <v>0</v>
      </c>
      <c r="V576" s="2" t="s">
        <v>29</v>
      </c>
      <c r="W576" s="3">
        <v>0</v>
      </c>
      <c r="X576" s="2" t="s">
        <v>29</v>
      </c>
      <c r="Y576" s="3">
        <v>0</v>
      </c>
      <c r="Z576" s="1" t="s">
        <v>29</v>
      </c>
      <c r="AA576" s="1" t="b">
        <v>0</v>
      </c>
    </row>
    <row r="577" spans="1:27" x14ac:dyDescent="0.25">
      <c r="A577" s="1" t="b">
        <v>0</v>
      </c>
      <c r="B577" s="1" t="s">
        <v>4651</v>
      </c>
      <c r="C577" s="2">
        <v>1</v>
      </c>
      <c r="D577" s="1" t="s">
        <v>27</v>
      </c>
      <c r="E577" s="2">
        <v>9393</v>
      </c>
      <c r="F577" s="1" t="s">
        <v>4652</v>
      </c>
      <c r="G577" s="1" t="s">
        <v>4653</v>
      </c>
      <c r="H577" s="1" t="s">
        <v>4653</v>
      </c>
      <c r="I577" s="2" t="s">
        <v>29</v>
      </c>
      <c r="J577" s="3">
        <v>400</v>
      </c>
      <c r="K577" s="3">
        <v>3</v>
      </c>
      <c r="L577" s="3">
        <v>1200</v>
      </c>
      <c r="M577" s="1" t="s">
        <v>29</v>
      </c>
      <c r="N577" s="1" t="s">
        <v>40</v>
      </c>
      <c r="O577" s="3">
        <v>0</v>
      </c>
      <c r="P577" s="4" t="s">
        <v>4491</v>
      </c>
      <c r="Q577" s="1" t="b">
        <v>0</v>
      </c>
      <c r="R577" s="2">
        <v>3</v>
      </c>
      <c r="S577" s="3">
        <v>1200</v>
      </c>
      <c r="T577" s="2" t="s">
        <v>29</v>
      </c>
      <c r="U577" s="3">
        <v>0</v>
      </c>
      <c r="V577" s="2" t="s">
        <v>29</v>
      </c>
      <c r="W577" s="3">
        <v>0</v>
      </c>
      <c r="X577" s="2" t="s">
        <v>29</v>
      </c>
      <c r="Y577" s="3">
        <v>0</v>
      </c>
      <c r="Z577" s="1" t="s">
        <v>29</v>
      </c>
      <c r="AA577" s="1" t="b">
        <v>0</v>
      </c>
    </row>
    <row r="578" spans="1:27" x14ac:dyDescent="0.25">
      <c r="A578" s="1" t="b">
        <v>0</v>
      </c>
      <c r="B578" s="1" t="s">
        <v>4654</v>
      </c>
      <c r="C578" s="2">
        <v>1</v>
      </c>
      <c r="D578" s="1" t="s">
        <v>27</v>
      </c>
      <c r="E578" s="2">
        <v>9394</v>
      </c>
      <c r="F578" s="1" t="s">
        <v>4655</v>
      </c>
      <c r="G578" s="1" t="s">
        <v>4656</v>
      </c>
      <c r="H578" s="1" t="s">
        <v>4656</v>
      </c>
      <c r="I578" s="2" t="s">
        <v>29</v>
      </c>
      <c r="J578" s="3">
        <v>200</v>
      </c>
      <c r="K578" s="3">
        <v>20</v>
      </c>
      <c r="L578" s="3">
        <v>4000</v>
      </c>
      <c r="M578" s="1" t="s">
        <v>29</v>
      </c>
      <c r="N578" s="1" t="s">
        <v>30</v>
      </c>
      <c r="O578" s="3">
        <v>0</v>
      </c>
      <c r="P578" s="4" t="s">
        <v>4491</v>
      </c>
      <c r="Q578" s="1" t="b">
        <v>0</v>
      </c>
      <c r="R578" s="2">
        <v>20</v>
      </c>
      <c r="S578" s="3">
        <v>4000</v>
      </c>
      <c r="T578" s="2" t="s">
        <v>29</v>
      </c>
      <c r="U578" s="3">
        <v>0</v>
      </c>
      <c r="V578" s="2" t="s">
        <v>29</v>
      </c>
      <c r="W578" s="3">
        <v>0</v>
      </c>
      <c r="X578" s="2" t="s">
        <v>29</v>
      </c>
      <c r="Y578" s="3">
        <v>0</v>
      </c>
      <c r="Z578" s="1" t="s">
        <v>29</v>
      </c>
      <c r="AA578" s="1" t="b">
        <v>0</v>
      </c>
    </row>
    <row r="579" spans="1:27" x14ac:dyDescent="0.25">
      <c r="A579" s="1" t="b">
        <v>0</v>
      </c>
      <c r="B579" s="1" t="s">
        <v>4657</v>
      </c>
      <c r="C579" s="2">
        <v>1</v>
      </c>
      <c r="D579" s="1" t="s">
        <v>27</v>
      </c>
      <c r="E579" s="2">
        <v>9395</v>
      </c>
      <c r="F579" s="1" t="s">
        <v>1799</v>
      </c>
      <c r="G579" s="1" t="s">
        <v>4658</v>
      </c>
      <c r="H579" s="1" t="s">
        <v>4658</v>
      </c>
      <c r="I579" s="2" t="s">
        <v>29</v>
      </c>
      <c r="J579" s="3">
        <v>1000</v>
      </c>
      <c r="K579" s="3">
        <v>5</v>
      </c>
      <c r="L579" s="3">
        <v>5000</v>
      </c>
      <c r="M579" s="1" t="s">
        <v>29</v>
      </c>
      <c r="N579" s="1" t="s">
        <v>40</v>
      </c>
      <c r="O579" s="3">
        <v>0</v>
      </c>
      <c r="P579" s="4" t="s">
        <v>4491</v>
      </c>
      <c r="Q579" s="1" t="b">
        <v>0</v>
      </c>
      <c r="R579" s="2">
        <v>5</v>
      </c>
      <c r="S579" s="3">
        <v>5000</v>
      </c>
      <c r="T579" s="2" t="s">
        <v>29</v>
      </c>
      <c r="U579" s="3">
        <v>0</v>
      </c>
      <c r="V579" s="2" t="s">
        <v>29</v>
      </c>
      <c r="W579" s="3">
        <v>0</v>
      </c>
      <c r="X579" s="2" t="s">
        <v>29</v>
      </c>
      <c r="Y579" s="3">
        <v>0</v>
      </c>
      <c r="Z579" s="1" t="s">
        <v>29</v>
      </c>
      <c r="AA579" s="1" t="b">
        <v>0</v>
      </c>
    </row>
    <row r="580" spans="1:27" x14ac:dyDescent="0.25">
      <c r="A580" s="1" t="b">
        <v>0</v>
      </c>
      <c r="B580" s="1" t="s">
        <v>4659</v>
      </c>
      <c r="C580" s="2">
        <v>1</v>
      </c>
      <c r="D580" s="1" t="s">
        <v>27</v>
      </c>
      <c r="E580" s="2">
        <v>9396</v>
      </c>
      <c r="F580" s="1" t="s">
        <v>4660</v>
      </c>
      <c r="G580" s="1" t="s">
        <v>4661</v>
      </c>
      <c r="H580" s="1" t="s">
        <v>4661</v>
      </c>
      <c r="I580" s="2" t="s">
        <v>29</v>
      </c>
      <c r="J580" s="3">
        <v>1700</v>
      </c>
      <c r="K580" s="3">
        <v>5</v>
      </c>
      <c r="L580" s="3">
        <v>8500</v>
      </c>
      <c r="M580" s="1" t="s">
        <v>29</v>
      </c>
      <c r="N580" s="1" t="s">
        <v>40</v>
      </c>
      <c r="O580" s="3">
        <v>0</v>
      </c>
      <c r="P580" s="4" t="s">
        <v>4491</v>
      </c>
      <c r="Q580" s="1" t="b">
        <v>0</v>
      </c>
      <c r="R580" s="2">
        <v>5</v>
      </c>
      <c r="S580" s="3">
        <v>8500</v>
      </c>
      <c r="T580" s="2" t="s">
        <v>29</v>
      </c>
      <c r="U580" s="3">
        <v>0</v>
      </c>
      <c r="V580" s="2" t="s">
        <v>29</v>
      </c>
      <c r="W580" s="3">
        <v>0</v>
      </c>
      <c r="X580" s="2" t="s">
        <v>29</v>
      </c>
      <c r="Y580" s="3">
        <v>0</v>
      </c>
      <c r="Z580" s="1" t="s">
        <v>29</v>
      </c>
      <c r="AA580" s="1" t="b">
        <v>0</v>
      </c>
    </row>
    <row r="581" spans="1:27" x14ac:dyDescent="0.25">
      <c r="A581" s="1" t="b">
        <v>0</v>
      </c>
      <c r="B581" s="1" t="s">
        <v>4662</v>
      </c>
      <c r="C581" s="2">
        <v>1</v>
      </c>
      <c r="D581" s="1" t="s">
        <v>27</v>
      </c>
      <c r="E581" s="2">
        <v>9397</v>
      </c>
      <c r="F581" s="1" t="s">
        <v>1968</v>
      </c>
      <c r="G581" s="1" t="s">
        <v>1969</v>
      </c>
      <c r="H581" s="1" t="s">
        <v>1969</v>
      </c>
      <c r="I581" s="2" t="s">
        <v>29</v>
      </c>
      <c r="J581" s="3">
        <v>7200</v>
      </c>
      <c r="K581" s="3">
        <v>3</v>
      </c>
      <c r="L581" s="3">
        <v>21600</v>
      </c>
      <c r="M581" s="1" t="s">
        <v>29</v>
      </c>
      <c r="N581" s="1" t="s">
        <v>40</v>
      </c>
      <c r="O581" s="3">
        <v>0</v>
      </c>
      <c r="P581" s="4" t="s">
        <v>4491</v>
      </c>
      <c r="Q581" s="1" t="b">
        <v>0</v>
      </c>
      <c r="R581" s="2">
        <v>3</v>
      </c>
      <c r="S581" s="3">
        <v>21600</v>
      </c>
      <c r="T581" s="2" t="s">
        <v>29</v>
      </c>
      <c r="U581" s="3">
        <v>0</v>
      </c>
      <c r="V581" s="2" t="s">
        <v>29</v>
      </c>
      <c r="W581" s="3">
        <v>0</v>
      </c>
      <c r="X581" s="2" t="s">
        <v>29</v>
      </c>
      <c r="Y581" s="3">
        <v>0</v>
      </c>
      <c r="Z581" s="1" t="s">
        <v>29</v>
      </c>
      <c r="AA581" s="1" t="b">
        <v>0</v>
      </c>
    </row>
    <row r="582" spans="1:27" x14ac:dyDescent="0.25">
      <c r="A582" s="1" t="b">
        <v>0</v>
      </c>
      <c r="B582" s="1" t="s">
        <v>4663</v>
      </c>
      <c r="C582" s="2">
        <v>1</v>
      </c>
      <c r="D582" s="1" t="s">
        <v>27</v>
      </c>
      <c r="E582" s="2">
        <v>9398</v>
      </c>
      <c r="F582" s="1" t="s">
        <v>4614</v>
      </c>
      <c r="G582" s="1" t="s">
        <v>4664</v>
      </c>
      <c r="H582" s="1" t="s">
        <v>4664</v>
      </c>
      <c r="I582" s="2" t="s">
        <v>29</v>
      </c>
      <c r="J582" s="3">
        <v>80</v>
      </c>
      <c r="K582" s="3">
        <v>40</v>
      </c>
      <c r="L582" s="3">
        <v>3200</v>
      </c>
      <c r="M582" s="1" t="s">
        <v>29</v>
      </c>
      <c r="N582" s="1" t="s">
        <v>40</v>
      </c>
      <c r="O582" s="3">
        <v>0</v>
      </c>
      <c r="P582" s="4" t="s">
        <v>4491</v>
      </c>
      <c r="Q582" s="1" t="b">
        <v>0</v>
      </c>
      <c r="R582" s="2">
        <v>40</v>
      </c>
      <c r="S582" s="3">
        <v>3200</v>
      </c>
      <c r="T582" s="2" t="s">
        <v>29</v>
      </c>
      <c r="U582" s="3">
        <v>0</v>
      </c>
      <c r="V582" s="2" t="s">
        <v>29</v>
      </c>
      <c r="W582" s="3">
        <v>0</v>
      </c>
      <c r="X582" s="2" t="s">
        <v>29</v>
      </c>
      <c r="Y582" s="3">
        <v>0</v>
      </c>
      <c r="Z582" s="1" t="s">
        <v>29</v>
      </c>
      <c r="AA582" s="1" t="b">
        <v>0</v>
      </c>
    </row>
    <row r="583" spans="1:27" x14ac:dyDescent="0.25">
      <c r="A583" s="1"/>
      <c r="B583" s="1"/>
      <c r="C583" s="2"/>
      <c r="D583" s="1"/>
      <c r="E583" s="2"/>
      <c r="F583" s="1"/>
      <c r="G583" s="1"/>
      <c r="H583" s="1"/>
      <c r="I583" s="2"/>
      <c r="J583" s="3"/>
      <c r="K583" s="3"/>
      <c r="L583" s="6">
        <f>SUBTOTAL(9,L455:L582)</f>
        <v>1792143</v>
      </c>
      <c r="M583" s="1"/>
      <c r="N583" s="1"/>
      <c r="O583" s="3"/>
      <c r="P583" s="4"/>
      <c r="Q583" s="1"/>
      <c r="R583" s="2"/>
      <c r="S583" s="3"/>
      <c r="T583" s="2"/>
      <c r="U583" s="3"/>
      <c r="V583" s="2"/>
      <c r="W583" s="3"/>
      <c r="X583" s="2"/>
      <c r="Y583" s="3"/>
      <c r="Z583" s="1"/>
      <c r="AA583" s="1"/>
    </row>
    <row r="584" spans="1:27" x14ac:dyDescent="0.25">
      <c r="A584" s="5" t="s">
        <v>4665</v>
      </c>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1:27" x14ac:dyDescent="0.25">
      <c r="A585" s="1" t="b">
        <v>0</v>
      </c>
      <c r="B585" s="1" t="s">
        <v>4666</v>
      </c>
      <c r="C585" s="2">
        <v>1</v>
      </c>
      <c r="D585" s="1" t="s">
        <v>27</v>
      </c>
      <c r="E585" s="2">
        <v>116</v>
      </c>
      <c r="F585" s="1" t="s">
        <v>1410</v>
      </c>
      <c r="G585" s="1" t="s">
        <v>1973</v>
      </c>
      <c r="H585" s="1" t="s">
        <v>1973</v>
      </c>
      <c r="I585" s="2" t="s">
        <v>29</v>
      </c>
      <c r="J585" s="3">
        <v>5000</v>
      </c>
      <c r="K585" s="3">
        <v>4</v>
      </c>
      <c r="L585" s="3">
        <v>20000</v>
      </c>
      <c r="M585" s="1" t="s">
        <v>29</v>
      </c>
      <c r="N585" s="1" t="s">
        <v>40</v>
      </c>
      <c r="O585" s="3">
        <v>0</v>
      </c>
      <c r="P585" s="4" t="s">
        <v>4667</v>
      </c>
      <c r="Q585" s="1" t="b">
        <v>0</v>
      </c>
      <c r="R585" s="2">
        <v>4</v>
      </c>
      <c r="S585" s="3">
        <v>20000</v>
      </c>
      <c r="T585" s="2" t="s">
        <v>29</v>
      </c>
      <c r="U585" s="3">
        <v>0</v>
      </c>
      <c r="V585" s="2" t="s">
        <v>29</v>
      </c>
      <c r="W585" s="3">
        <v>0</v>
      </c>
      <c r="X585" s="2" t="s">
        <v>29</v>
      </c>
      <c r="Y585" s="3">
        <v>0</v>
      </c>
      <c r="Z585" s="1" t="s">
        <v>31</v>
      </c>
      <c r="AA585" s="1" t="b">
        <v>0</v>
      </c>
    </row>
    <row r="586" spans="1:27" x14ac:dyDescent="0.25">
      <c r="A586" s="1" t="b">
        <v>0</v>
      </c>
      <c r="B586" s="1" t="s">
        <v>4668</v>
      </c>
      <c r="C586" s="2">
        <v>1</v>
      </c>
      <c r="D586" s="1" t="s">
        <v>27</v>
      </c>
      <c r="E586" s="2">
        <v>155</v>
      </c>
      <c r="F586" s="1" t="s">
        <v>1410</v>
      </c>
      <c r="G586" s="1" t="s">
        <v>1974</v>
      </c>
      <c r="H586" s="1" t="s">
        <v>1974</v>
      </c>
      <c r="I586" s="2" t="s">
        <v>29</v>
      </c>
      <c r="J586" s="3">
        <v>11000</v>
      </c>
      <c r="K586" s="3">
        <v>12</v>
      </c>
      <c r="L586" s="3">
        <v>132000</v>
      </c>
      <c r="M586" s="1" t="s">
        <v>29</v>
      </c>
      <c r="N586" s="1" t="s">
        <v>40</v>
      </c>
      <c r="O586" s="3">
        <v>0</v>
      </c>
      <c r="P586" s="4" t="s">
        <v>4667</v>
      </c>
      <c r="Q586" s="1" t="b">
        <v>0</v>
      </c>
      <c r="R586" s="2">
        <v>12</v>
      </c>
      <c r="S586" s="3">
        <v>132000</v>
      </c>
      <c r="T586" s="2" t="s">
        <v>29</v>
      </c>
      <c r="U586" s="3">
        <v>0</v>
      </c>
      <c r="V586" s="2" t="s">
        <v>29</v>
      </c>
      <c r="W586" s="3">
        <v>0</v>
      </c>
      <c r="X586" s="2" t="s">
        <v>29</v>
      </c>
      <c r="Y586" s="3">
        <v>0</v>
      </c>
      <c r="Z586" s="1" t="s">
        <v>31</v>
      </c>
      <c r="AA586" s="1" t="b">
        <v>0</v>
      </c>
    </row>
    <row r="587" spans="1:27" x14ac:dyDescent="0.25">
      <c r="A587" s="1" t="b">
        <v>0</v>
      </c>
      <c r="B587" s="1" t="s">
        <v>4669</v>
      </c>
      <c r="C587" s="2">
        <v>1</v>
      </c>
      <c r="D587" s="1" t="s">
        <v>27</v>
      </c>
      <c r="E587" s="2">
        <v>156</v>
      </c>
      <c r="F587" s="1" t="s">
        <v>1410</v>
      </c>
      <c r="G587" s="1" t="s">
        <v>1975</v>
      </c>
      <c r="H587" s="1" t="s">
        <v>1975</v>
      </c>
      <c r="I587" s="2" t="s">
        <v>29</v>
      </c>
      <c r="J587" s="3">
        <v>23000</v>
      </c>
      <c r="K587" s="3">
        <v>1</v>
      </c>
      <c r="L587" s="3">
        <v>23000</v>
      </c>
      <c r="M587" s="1" t="s">
        <v>29</v>
      </c>
      <c r="N587" s="1" t="s">
        <v>40</v>
      </c>
      <c r="O587" s="3">
        <v>0</v>
      </c>
      <c r="P587" s="4" t="s">
        <v>4667</v>
      </c>
      <c r="Q587" s="1" t="b">
        <v>0</v>
      </c>
      <c r="R587" s="2">
        <v>1</v>
      </c>
      <c r="S587" s="3">
        <v>23000</v>
      </c>
      <c r="T587" s="2" t="s">
        <v>29</v>
      </c>
      <c r="U587" s="3">
        <v>0</v>
      </c>
      <c r="V587" s="2" t="s">
        <v>29</v>
      </c>
      <c r="W587" s="3">
        <v>0</v>
      </c>
      <c r="X587" s="2" t="s">
        <v>29</v>
      </c>
      <c r="Y587" s="3">
        <v>0</v>
      </c>
      <c r="Z587" s="1" t="s">
        <v>31</v>
      </c>
      <c r="AA587" s="1" t="b">
        <v>0</v>
      </c>
    </row>
    <row r="588" spans="1:27" x14ac:dyDescent="0.25">
      <c r="A588" s="1" t="b">
        <v>0</v>
      </c>
      <c r="B588" s="1" t="s">
        <v>4670</v>
      </c>
      <c r="C588" s="2">
        <v>1</v>
      </c>
      <c r="D588" s="1" t="s">
        <v>27</v>
      </c>
      <c r="E588" s="2">
        <v>157</v>
      </c>
      <c r="F588" s="1" t="s">
        <v>1927</v>
      </c>
      <c r="G588" s="1" t="s">
        <v>1976</v>
      </c>
      <c r="H588" s="1" t="s">
        <v>1976</v>
      </c>
      <c r="I588" s="2" t="s">
        <v>29</v>
      </c>
      <c r="J588" s="3">
        <v>5500</v>
      </c>
      <c r="K588" s="3">
        <v>1</v>
      </c>
      <c r="L588" s="3">
        <v>5500</v>
      </c>
      <c r="M588" s="1" t="s">
        <v>29</v>
      </c>
      <c r="N588" s="1" t="s">
        <v>40</v>
      </c>
      <c r="O588" s="3">
        <v>0</v>
      </c>
      <c r="P588" s="4" t="s">
        <v>4667</v>
      </c>
      <c r="Q588" s="1" t="b">
        <v>0</v>
      </c>
      <c r="R588" s="2">
        <v>1</v>
      </c>
      <c r="S588" s="3">
        <v>5500</v>
      </c>
      <c r="T588" s="2" t="s">
        <v>29</v>
      </c>
      <c r="U588" s="3">
        <v>0</v>
      </c>
      <c r="V588" s="2" t="s">
        <v>29</v>
      </c>
      <c r="W588" s="3">
        <v>0</v>
      </c>
      <c r="X588" s="2" t="s">
        <v>29</v>
      </c>
      <c r="Y588" s="3">
        <v>0</v>
      </c>
      <c r="Z588" s="1" t="s">
        <v>31</v>
      </c>
      <c r="AA588" s="1" t="b">
        <v>0</v>
      </c>
    </row>
    <row r="589" spans="1:27" x14ac:dyDescent="0.25">
      <c r="A589" s="1" t="b">
        <v>0</v>
      </c>
      <c r="B589" s="1" t="s">
        <v>4671</v>
      </c>
      <c r="C589" s="2">
        <v>1</v>
      </c>
      <c r="D589" s="1" t="s">
        <v>27</v>
      </c>
      <c r="E589" s="2">
        <v>168</v>
      </c>
      <c r="F589" s="1" t="s">
        <v>1873</v>
      </c>
      <c r="G589" s="1" t="s">
        <v>1977</v>
      </c>
      <c r="H589" s="1" t="s">
        <v>1977</v>
      </c>
      <c r="I589" s="2" t="s">
        <v>29</v>
      </c>
      <c r="J589" s="3">
        <v>653</v>
      </c>
      <c r="K589" s="3">
        <v>4</v>
      </c>
      <c r="L589" s="3">
        <v>2612</v>
      </c>
      <c r="M589" s="1" t="s">
        <v>29</v>
      </c>
      <c r="N589" s="1" t="s">
        <v>40</v>
      </c>
      <c r="O589" s="3">
        <v>0</v>
      </c>
      <c r="P589" s="4" t="s">
        <v>4667</v>
      </c>
      <c r="Q589" s="1" t="b">
        <v>0</v>
      </c>
      <c r="R589" s="2">
        <v>4</v>
      </c>
      <c r="S589" s="3">
        <v>2612</v>
      </c>
      <c r="T589" s="2" t="s">
        <v>29</v>
      </c>
      <c r="U589" s="3">
        <v>0</v>
      </c>
      <c r="V589" s="2" t="s">
        <v>29</v>
      </c>
      <c r="W589" s="3">
        <v>0</v>
      </c>
      <c r="X589" s="2" t="s">
        <v>29</v>
      </c>
      <c r="Y589" s="3">
        <v>0</v>
      </c>
      <c r="Z589" s="1" t="s">
        <v>31</v>
      </c>
      <c r="AA589" s="1" t="b">
        <v>0</v>
      </c>
    </row>
    <row r="590" spans="1:27" x14ac:dyDescent="0.25">
      <c r="A590" s="1" t="b">
        <v>0</v>
      </c>
      <c r="B590" s="1" t="s">
        <v>4672</v>
      </c>
      <c r="C590" s="2">
        <v>1</v>
      </c>
      <c r="D590" s="1" t="s">
        <v>27</v>
      </c>
      <c r="E590" s="2">
        <v>9314</v>
      </c>
      <c r="F590" s="1" t="s">
        <v>1373</v>
      </c>
      <c r="G590" s="1" t="s">
        <v>1981</v>
      </c>
      <c r="H590" s="1" t="s">
        <v>1981</v>
      </c>
      <c r="I590" s="2" t="s">
        <v>29</v>
      </c>
      <c r="J590" s="3">
        <v>80</v>
      </c>
      <c r="K590" s="3">
        <v>30</v>
      </c>
      <c r="L590" s="3">
        <v>2400</v>
      </c>
      <c r="M590" s="1" t="s">
        <v>29</v>
      </c>
      <c r="N590" s="1" t="s">
        <v>40</v>
      </c>
      <c r="O590" s="3">
        <v>0</v>
      </c>
      <c r="P590" s="4" t="s">
        <v>4667</v>
      </c>
      <c r="Q590" s="1" t="b">
        <v>0</v>
      </c>
      <c r="R590" s="2">
        <v>30</v>
      </c>
      <c r="S590" s="3">
        <v>2400</v>
      </c>
      <c r="T590" s="2" t="s">
        <v>29</v>
      </c>
      <c r="U590" s="3">
        <v>0</v>
      </c>
      <c r="V590" s="2" t="s">
        <v>29</v>
      </c>
      <c r="W590" s="3">
        <v>0</v>
      </c>
      <c r="X590" s="2" t="s">
        <v>29</v>
      </c>
      <c r="Y590" s="3">
        <v>0</v>
      </c>
      <c r="Z590" s="1" t="s">
        <v>1417</v>
      </c>
      <c r="AA590" s="1" t="b">
        <v>0</v>
      </c>
    </row>
    <row r="591" spans="1:27" x14ac:dyDescent="0.25">
      <c r="A591" s="1" t="b">
        <v>0</v>
      </c>
      <c r="B591" s="1" t="s">
        <v>4673</v>
      </c>
      <c r="C591" s="2">
        <v>1</v>
      </c>
      <c r="D591" s="1" t="s">
        <v>27</v>
      </c>
      <c r="E591" s="2">
        <v>9399</v>
      </c>
      <c r="F591" s="1" t="s">
        <v>4674</v>
      </c>
      <c r="G591" s="1" t="s">
        <v>4675</v>
      </c>
      <c r="H591" s="1" t="s">
        <v>4675</v>
      </c>
      <c r="I591" s="2" t="s">
        <v>29</v>
      </c>
      <c r="J591" s="3">
        <v>35000</v>
      </c>
      <c r="K591" s="3">
        <v>1</v>
      </c>
      <c r="L591" s="3">
        <v>35000</v>
      </c>
      <c r="M591" s="1" t="s">
        <v>29</v>
      </c>
      <c r="N591" s="1" t="s">
        <v>40</v>
      </c>
      <c r="O591" s="3">
        <v>0</v>
      </c>
      <c r="P591" s="4" t="s">
        <v>4667</v>
      </c>
      <c r="Q591" s="1" t="b">
        <v>0</v>
      </c>
      <c r="R591" s="2">
        <v>1</v>
      </c>
      <c r="S591" s="3">
        <v>35000</v>
      </c>
      <c r="T591" s="2" t="s">
        <v>29</v>
      </c>
      <c r="U591" s="3">
        <v>0</v>
      </c>
      <c r="V591" s="2" t="s">
        <v>29</v>
      </c>
      <c r="W591" s="3">
        <v>0</v>
      </c>
      <c r="X591" s="2" t="s">
        <v>29</v>
      </c>
      <c r="Y591" s="3">
        <v>0</v>
      </c>
      <c r="Z591" s="1" t="s">
        <v>29</v>
      </c>
      <c r="AA591" s="1" t="b">
        <v>0</v>
      </c>
    </row>
    <row r="592" spans="1:27" x14ac:dyDescent="0.25">
      <c r="A592" s="1" t="b">
        <v>0</v>
      </c>
      <c r="B592" s="1" t="s">
        <v>4676</v>
      </c>
      <c r="C592" s="2">
        <v>1</v>
      </c>
      <c r="D592" s="1" t="s">
        <v>27</v>
      </c>
      <c r="E592" s="2">
        <v>9400</v>
      </c>
      <c r="F592" s="1" t="s">
        <v>1891</v>
      </c>
      <c r="G592" s="1" t="s">
        <v>4677</v>
      </c>
      <c r="H592" s="1" t="s">
        <v>4677</v>
      </c>
      <c r="I592" s="2" t="s">
        <v>29</v>
      </c>
      <c r="J592" s="3">
        <v>25000</v>
      </c>
      <c r="K592" s="3">
        <v>1</v>
      </c>
      <c r="L592" s="3">
        <v>25000</v>
      </c>
      <c r="M592" s="1" t="s">
        <v>29</v>
      </c>
      <c r="N592" s="1" t="s">
        <v>40</v>
      </c>
      <c r="O592" s="3">
        <v>0</v>
      </c>
      <c r="P592" s="4" t="s">
        <v>4667</v>
      </c>
      <c r="Q592" s="1" t="b">
        <v>0</v>
      </c>
      <c r="R592" s="2">
        <v>1</v>
      </c>
      <c r="S592" s="3">
        <v>25000</v>
      </c>
      <c r="T592" s="2" t="s">
        <v>29</v>
      </c>
      <c r="U592" s="3">
        <v>0</v>
      </c>
      <c r="V592" s="2" t="s">
        <v>29</v>
      </c>
      <c r="W592" s="3">
        <v>0</v>
      </c>
      <c r="X592" s="2" t="s">
        <v>29</v>
      </c>
      <c r="Y592" s="3">
        <v>0</v>
      </c>
      <c r="Z592" s="1" t="s">
        <v>29</v>
      </c>
      <c r="AA592" s="1" t="b">
        <v>0</v>
      </c>
    </row>
    <row r="593" spans="1:27" x14ac:dyDescent="0.25">
      <c r="A593" s="1" t="b">
        <v>0</v>
      </c>
      <c r="B593" s="1" t="s">
        <v>4678</v>
      </c>
      <c r="C593" s="2">
        <v>1</v>
      </c>
      <c r="D593" s="1" t="s">
        <v>27</v>
      </c>
      <c r="E593" s="2">
        <v>9401</v>
      </c>
      <c r="F593" s="1" t="s">
        <v>1927</v>
      </c>
      <c r="G593" s="1" t="s">
        <v>4679</v>
      </c>
      <c r="H593" s="1" t="s">
        <v>4679</v>
      </c>
      <c r="I593" s="2" t="s">
        <v>29</v>
      </c>
      <c r="J593" s="3">
        <v>150</v>
      </c>
      <c r="K593" s="3">
        <v>20</v>
      </c>
      <c r="L593" s="3">
        <v>3000</v>
      </c>
      <c r="M593" s="1" t="s">
        <v>29</v>
      </c>
      <c r="N593" s="1" t="s">
        <v>40</v>
      </c>
      <c r="O593" s="3">
        <v>0</v>
      </c>
      <c r="P593" s="4" t="s">
        <v>4667</v>
      </c>
      <c r="Q593" s="1" t="b">
        <v>0</v>
      </c>
      <c r="R593" s="2">
        <v>20</v>
      </c>
      <c r="S593" s="3">
        <v>3000</v>
      </c>
      <c r="T593" s="2" t="s">
        <v>29</v>
      </c>
      <c r="U593" s="3">
        <v>0</v>
      </c>
      <c r="V593" s="2" t="s">
        <v>29</v>
      </c>
      <c r="W593" s="3">
        <v>0</v>
      </c>
      <c r="X593" s="2" t="s">
        <v>29</v>
      </c>
      <c r="Y593" s="3">
        <v>0</v>
      </c>
      <c r="Z593" s="1" t="s">
        <v>29</v>
      </c>
      <c r="AA593" s="1" t="b">
        <v>0</v>
      </c>
    </row>
    <row r="594" spans="1:27" x14ac:dyDescent="0.25">
      <c r="A594" s="1" t="b">
        <v>0</v>
      </c>
      <c r="B594" s="1" t="s">
        <v>4680</v>
      </c>
      <c r="C594" s="2">
        <v>1</v>
      </c>
      <c r="D594" s="1" t="s">
        <v>27</v>
      </c>
      <c r="E594" s="2">
        <v>9402</v>
      </c>
      <c r="F594" s="1" t="s">
        <v>1966</v>
      </c>
      <c r="G594" s="1" t="s">
        <v>4681</v>
      </c>
      <c r="H594" s="1" t="s">
        <v>4681</v>
      </c>
      <c r="I594" s="2" t="s">
        <v>29</v>
      </c>
      <c r="J594" s="3">
        <v>550</v>
      </c>
      <c r="K594" s="3">
        <v>20</v>
      </c>
      <c r="L594" s="3">
        <v>11000</v>
      </c>
      <c r="M594" s="1" t="s">
        <v>29</v>
      </c>
      <c r="N594" s="1" t="s">
        <v>40</v>
      </c>
      <c r="O594" s="3">
        <v>0</v>
      </c>
      <c r="P594" s="4" t="s">
        <v>4667</v>
      </c>
      <c r="Q594" s="1" t="b">
        <v>0</v>
      </c>
      <c r="R594" s="2">
        <v>20</v>
      </c>
      <c r="S594" s="3">
        <v>11000</v>
      </c>
      <c r="T594" s="2" t="s">
        <v>29</v>
      </c>
      <c r="U594" s="3">
        <v>0</v>
      </c>
      <c r="V594" s="2" t="s">
        <v>29</v>
      </c>
      <c r="W594" s="3">
        <v>0</v>
      </c>
      <c r="X594" s="2" t="s">
        <v>29</v>
      </c>
      <c r="Y594" s="3">
        <v>0</v>
      </c>
      <c r="Z594" s="1" t="s">
        <v>29</v>
      </c>
      <c r="AA594" s="1" t="b">
        <v>0</v>
      </c>
    </row>
    <row r="595" spans="1:27" x14ac:dyDescent="0.25">
      <c r="A595" s="1" t="b">
        <v>0</v>
      </c>
      <c r="B595" s="1" t="s">
        <v>4682</v>
      </c>
      <c r="C595" s="2">
        <v>1</v>
      </c>
      <c r="D595" s="1" t="s">
        <v>27</v>
      </c>
      <c r="E595" s="2">
        <v>9403</v>
      </c>
      <c r="F595" s="1" t="s">
        <v>1966</v>
      </c>
      <c r="G595" s="1" t="s">
        <v>4683</v>
      </c>
      <c r="H595" s="1" t="s">
        <v>4683</v>
      </c>
      <c r="I595" s="2" t="s">
        <v>29</v>
      </c>
      <c r="J595" s="3">
        <v>350</v>
      </c>
      <c r="K595" s="3">
        <v>10</v>
      </c>
      <c r="L595" s="3">
        <v>3500</v>
      </c>
      <c r="M595" s="1" t="s">
        <v>29</v>
      </c>
      <c r="N595" s="1" t="s">
        <v>40</v>
      </c>
      <c r="O595" s="3">
        <v>0</v>
      </c>
      <c r="P595" s="4" t="s">
        <v>4667</v>
      </c>
      <c r="Q595" s="1" t="b">
        <v>0</v>
      </c>
      <c r="R595" s="2">
        <v>10</v>
      </c>
      <c r="S595" s="3">
        <v>3500</v>
      </c>
      <c r="T595" s="2" t="s">
        <v>29</v>
      </c>
      <c r="U595" s="3">
        <v>0</v>
      </c>
      <c r="V595" s="2" t="s">
        <v>29</v>
      </c>
      <c r="W595" s="3">
        <v>0</v>
      </c>
      <c r="X595" s="2" t="s">
        <v>29</v>
      </c>
      <c r="Y595" s="3">
        <v>0</v>
      </c>
      <c r="Z595" s="1" t="s">
        <v>29</v>
      </c>
      <c r="AA595" s="1" t="b">
        <v>0</v>
      </c>
    </row>
    <row r="596" spans="1:27" x14ac:dyDescent="0.25">
      <c r="A596" s="1" t="b">
        <v>0</v>
      </c>
      <c r="B596" s="1" t="s">
        <v>4684</v>
      </c>
      <c r="C596" s="2">
        <v>1</v>
      </c>
      <c r="D596" s="1" t="s">
        <v>27</v>
      </c>
      <c r="E596" s="2">
        <v>9404</v>
      </c>
      <c r="F596" s="1" t="s">
        <v>1927</v>
      </c>
      <c r="G596" s="1" t="s">
        <v>4685</v>
      </c>
      <c r="H596" s="1" t="s">
        <v>4685</v>
      </c>
      <c r="I596" s="2" t="s">
        <v>29</v>
      </c>
      <c r="J596" s="3">
        <v>250</v>
      </c>
      <c r="K596" s="3">
        <v>3</v>
      </c>
      <c r="L596" s="3">
        <v>750</v>
      </c>
      <c r="M596" s="1" t="s">
        <v>29</v>
      </c>
      <c r="N596" s="1" t="s">
        <v>40</v>
      </c>
      <c r="O596" s="3">
        <v>0</v>
      </c>
      <c r="P596" s="4" t="s">
        <v>4667</v>
      </c>
      <c r="Q596" s="1" t="b">
        <v>0</v>
      </c>
      <c r="R596" s="2">
        <v>3</v>
      </c>
      <c r="S596" s="3">
        <v>750</v>
      </c>
      <c r="T596" s="2" t="s">
        <v>29</v>
      </c>
      <c r="U596" s="3">
        <v>0</v>
      </c>
      <c r="V596" s="2" t="s">
        <v>29</v>
      </c>
      <c r="W596" s="3">
        <v>0</v>
      </c>
      <c r="X596" s="2" t="s">
        <v>29</v>
      </c>
      <c r="Y596" s="3">
        <v>0</v>
      </c>
      <c r="Z596" s="1" t="s">
        <v>29</v>
      </c>
      <c r="AA596" s="1" t="b">
        <v>0</v>
      </c>
    </row>
    <row r="597" spans="1:27" x14ac:dyDescent="0.25">
      <c r="A597" s="1" t="b">
        <v>0</v>
      </c>
      <c r="B597" s="1" t="s">
        <v>4686</v>
      </c>
      <c r="C597" s="2">
        <v>1</v>
      </c>
      <c r="D597" s="1" t="s">
        <v>27</v>
      </c>
      <c r="E597" s="2">
        <v>9405</v>
      </c>
      <c r="F597" s="1" t="s">
        <v>1873</v>
      </c>
      <c r="G597" s="1" t="s">
        <v>4687</v>
      </c>
      <c r="H597" s="1" t="s">
        <v>4687</v>
      </c>
      <c r="I597" s="2" t="s">
        <v>29</v>
      </c>
      <c r="J597" s="3">
        <v>150</v>
      </c>
      <c r="K597" s="3">
        <v>10</v>
      </c>
      <c r="L597" s="3">
        <v>1500</v>
      </c>
      <c r="M597" s="1" t="s">
        <v>29</v>
      </c>
      <c r="N597" s="1" t="s">
        <v>40</v>
      </c>
      <c r="O597" s="3">
        <v>0</v>
      </c>
      <c r="P597" s="4" t="s">
        <v>4667</v>
      </c>
      <c r="Q597" s="1" t="b">
        <v>0</v>
      </c>
      <c r="R597" s="2">
        <v>10</v>
      </c>
      <c r="S597" s="3">
        <v>1500</v>
      </c>
      <c r="T597" s="2" t="s">
        <v>29</v>
      </c>
      <c r="U597" s="3">
        <v>0</v>
      </c>
      <c r="V597" s="2" t="s">
        <v>29</v>
      </c>
      <c r="W597" s="3">
        <v>0</v>
      </c>
      <c r="X597" s="2" t="s">
        <v>29</v>
      </c>
      <c r="Y597" s="3">
        <v>0</v>
      </c>
      <c r="Z597" s="1" t="s">
        <v>29</v>
      </c>
      <c r="AA597" s="1" t="b">
        <v>0</v>
      </c>
    </row>
    <row r="598" spans="1:27" x14ac:dyDescent="0.25">
      <c r="A598" s="1" t="b">
        <v>0</v>
      </c>
      <c r="B598" s="1" t="s">
        <v>4688</v>
      </c>
      <c r="C598" s="2">
        <v>1</v>
      </c>
      <c r="D598" s="1" t="s">
        <v>27</v>
      </c>
      <c r="E598" s="2">
        <v>9406</v>
      </c>
      <c r="F598" s="1" t="s">
        <v>1966</v>
      </c>
      <c r="G598" s="1" t="s">
        <v>4689</v>
      </c>
      <c r="H598" s="1" t="s">
        <v>4689</v>
      </c>
      <c r="I598" s="2" t="s">
        <v>29</v>
      </c>
      <c r="J598" s="3">
        <v>50</v>
      </c>
      <c r="K598" s="3">
        <v>50</v>
      </c>
      <c r="L598" s="3">
        <v>2500</v>
      </c>
      <c r="M598" s="1" t="s">
        <v>29</v>
      </c>
      <c r="N598" s="1" t="s">
        <v>40</v>
      </c>
      <c r="O598" s="3">
        <v>0</v>
      </c>
      <c r="P598" s="4" t="s">
        <v>4667</v>
      </c>
      <c r="Q598" s="1" t="b">
        <v>0</v>
      </c>
      <c r="R598" s="2">
        <v>50</v>
      </c>
      <c r="S598" s="3">
        <v>2500</v>
      </c>
      <c r="T598" s="2" t="s">
        <v>29</v>
      </c>
      <c r="U598" s="3">
        <v>0</v>
      </c>
      <c r="V598" s="2" t="s">
        <v>29</v>
      </c>
      <c r="W598" s="3">
        <v>0</v>
      </c>
      <c r="X598" s="2" t="s">
        <v>29</v>
      </c>
      <c r="Y598" s="3">
        <v>0</v>
      </c>
      <c r="Z598" s="1" t="s">
        <v>29</v>
      </c>
      <c r="AA598" s="1" t="b">
        <v>0</v>
      </c>
    </row>
    <row r="599" spans="1:27" x14ac:dyDescent="0.25">
      <c r="A599" s="1" t="b">
        <v>0</v>
      </c>
      <c r="B599" s="1" t="s">
        <v>4690</v>
      </c>
      <c r="C599" s="2">
        <v>1</v>
      </c>
      <c r="D599" s="1" t="s">
        <v>27</v>
      </c>
      <c r="E599" s="2">
        <v>9407</v>
      </c>
      <c r="F599" s="1" t="s">
        <v>1383</v>
      </c>
      <c r="G599" s="1" t="s">
        <v>1979</v>
      </c>
      <c r="H599" s="1" t="s">
        <v>1979</v>
      </c>
      <c r="I599" s="2" t="s">
        <v>29</v>
      </c>
      <c r="J599" s="3">
        <v>40</v>
      </c>
      <c r="K599" s="3">
        <v>20</v>
      </c>
      <c r="L599" s="3">
        <v>800</v>
      </c>
      <c r="M599" s="1" t="s">
        <v>29</v>
      </c>
      <c r="N599" s="1" t="s">
        <v>40</v>
      </c>
      <c r="O599" s="3">
        <v>0</v>
      </c>
      <c r="P599" s="4" t="s">
        <v>4667</v>
      </c>
      <c r="Q599" s="1" t="b">
        <v>0</v>
      </c>
      <c r="R599" s="2">
        <v>20</v>
      </c>
      <c r="S599" s="3">
        <v>800</v>
      </c>
      <c r="T599" s="2" t="s">
        <v>29</v>
      </c>
      <c r="U599" s="3">
        <v>0</v>
      </c>
      <c r="V599" s="2" t="s">
        <v>29</v>
      </c>
      <c r="W599" s="3">
        <v>0</v>
      </c>
      <c r="X599" s="2" t="s">
        <v>29</v>
      </c>
      <c r="Y599" s="3">
        <v>0</v>
      </c>
      <c r="Z599" s="1" t="s">
        <v>29</v>
      </c>
      <c r="AA599" s="1" t="b">
        <v>0</v>
      </c>
    </row>
    <row r="600" spans="1:27" x14ac:dyDescent="0.25">
      <c r="A600" s="1" t="b">
        <v>0</v>
      </c>
      <c r="B600" s="1" t="s">
        <v>4691</v>
      </c>
      <c r="C600" s="2">
        <v>1</v>
      </c>
      <c r="D600" s="1" t="s">
        <v>27</v>
      </c>
      <c r="E600" s="2">
        <v>9408</v>
      </c>
      <c r="F600" s="1" t="s">
        <v>1927</v>
      </c>
      <c r="G600" s="1" t="s">
        <v>1980</v>
      </c>
      <c r="H600" s="1" t="s">
        <v>1980</v>
      </c>
      <c r="I600" s="2" t="s">
        <v>29</v>
      </c>
      <c r="J600" s="3">
        <v>550</v>
      </c>
      <c r="K600" s="3">
        <v>15</v>
      </c>
      <c r="L600" s="3">
        <v>8250</v>
      </c>
      <c r="M600" s="1" t="s">
        <v>29</v>
      </c>
      <c r="N600" s="1" t="s">
        <v>40</v>
      </c>
      <c r="O600" s="3">
        <v>0</v>
      </c>
      <c r="P600" s="4" t="s">
        <v>4667</v>
      </c>
      <c r="Q600" s="1" t="b">
        <v>0</v>
      </c>
      <c r="R600" s="2">
        <v>15</v>
      </c>
      <c r="S600" s="3">
        <v>8250</v>
      </c>
      <c r="T600" s="2" t="s">
        <v>29</v>
      </c>
      <c r="U600" s="3">
        <v>0</v>
      </c>
      <c r="V600" s="2" t="s">
        <v>29</v>
      </c>
      <c r="W600" s="3">
        <v>0</v>
      </c>
      <c r="X600" s="2" t="s">
        <v>29</v>
      </c>
      <c r="Y600" s="3">
        <v>0</v>
      </c>
      <c r="Z600" s="1" t="s">
        <v>29</v>
      </c>
      <c r="AA600" s="1" t="b">
        <v>0</v>
      </c>
    </row>
    <row r="601" spans="1:27" x14ac:dyDescent="0.25">
      <c r="A601" s="1" t="b">
        <v>0</v>
      </c>
      <c r="B601" s="1" t="s">
        <v>4692</v>
      </c>
      <c r="C601" s="2">
        <v>1</v>
      </c>
      <c r="D601" s="1" t="s">
        <v>27</v>
      </c>
      <c r="E601" s="2">
        <v>9410</v>
      </c>
      <c r="F601" s="1" t="s">
        <v>1804</v>
      </c>
      <c r="G601" s="1" t="s">
        <v>1978</v>
      </c>
      <c r="H601" s="1" t="s">
        <v>1978</v>
      </c>
      <c r="I601" s="2" t="s">
        <v>29</v>
      </c>
      <c r="J601" s="3">
        <v>400</v>
      </c>
      <c r="K601" s="3">
        <v>3</v>
      </c>
      <c r="L601" s="3">
        <v>1200</v>
      </c>
      <c r="M601" s="1" t="s">
        <v>29</v>
      </c>
      <c r="N601" s="1" t="s">
        <v>40</v>
      </c>
      <c r="O601" s="3">
        <v>0</v>
      </c>
      <c r="P601" s="4" t="s">
        <v>4667</v>
      </c>
      <c r="Q601" s="1" t="b">
        <v>0</v>
      </c>
      <c r="R601" s="2">
        <v>3</v>
      </c>
      <c r="S601" s="3">
        <v>1200</v>
      </c>
      <c r="T601" s="2" t="s">
        <v>29</v>
      </c>
      <c r="U601" s="3">
        <v>0</v>
      </c>
      <c r="V601" s="2" t="s">
        <v>29</v>
      </c>
      <c r="W601" s="3">
        <v>0</v>
      </c>
      <c r="X601" s="2" t="s">
        <v>29</v>
      </c>
      <c r="Y601" s="3">
        <v>0</v>
      </c>
      <c r="Z601" s="1" t="s">
        <v>29</v>
      </c>
      <c r="AA601" s="1" t="b">
        <v>0</v>
      </c>
    </row>
    <row r="602" spans="1:27" x14ac:dyDescent="0.25">
      <c r="A602" s="1" t="b">
        <v>0</v>
      </c>
      <c r="B602" s="1" t="s">
        <v>4693</v>
      </c>
      <c r="C602" s="2">
        <v>1</v>
      </c>
      <c r="D602" s="1" t="s">
        <v>27</v>
      </c>
      <c r="E602" s="2">
        <v>9411</v>
      </c>
      <c r="F602" s="1" t="s">
        <v>1881</v>
      </c>
      <c r="G602" s="1" t="s">
        <v>4694</v>
      </c>
      <c r="H602" s="1" t="s">
        <v>4694</v>
      </c>
      <c r="I602" s="2" t="s">
        <v>29</v>
      </c>
      <c r="J602" s="3">
        <v>2500</v>
      </c>
      <c r="K602" s="3">
        <v>1</v>
      </c>
      <c r="L602" s="3">
        <v>2500</v>
      </c>
      <c r="M602" s="1" t="s">
        <v>29</v>
      </c>
      <c r="N602" s="1" t="s">
        <v>40</v>
      </c>
      <c r="O602" s="3">
        <v>0</v>
      </c>
      <c r="P602" s="4" t="s">
        <v>4667</v>
      </c>
      <c r="Q602" s="1" t="b">
        <v>0</v>
      </c>
      <c r="R602" s="2">
        <v>1</v>
      </c>
      <c r="S602" s="3">
        <v>2500</v>
      </c>
      <c r="T602" s="2" t="s">
        <v>29</v>
      </c>
      <c r="U602" s="3">
        <v>0</v>
      </c>
      <c r="V602" s="2" t="s">
        <v>29</v>
      </c>
      <c r="W602" s="3">
        <v>0</v>
      </c>
      <c r="X602" s="2" t="s">
        <v>29</v>
      </c>
      <c r="Y602" s="3">
        <v>0</v>
      </c>
      <c r="Z602" s="1" t="s">
        <v>29</v>
      </c>
      <c r="AA602" s="1" t="b">
        <v>0</v>
      </c>
    </row>
    <row r="603" spans="1:27" x14ac:dyDescent="0.25">
      <c r="A603" s="1" t="b">
        <v>0</v>
      </c>
      <c r="B603" s="1" t="s">
        <v>4695</v>
      </c>
      <c r="C603" s="2">
        <v>1</v>
      </c>
      <c r="D603" s="1" t="s">
        <v>27</v>
      </c>
      <c r="E603" s="2">
        <v>9412</v>
      </c>
      <c r="F603" s="1" t="s">
        <v>1410</v>
      </c>
      <c r="G603" s="1" t="s">
        <v>4696</v>
      </c>
      <c r="H603" s="1" t="s">
        <v>4696</v>
      </c>
      <c r="I603" s="2" t="s">
        <v>29</v>
      </c>
      <c r="J603" s="3">
        <v>3500</v>
      </c>
      <c r="K603" s="3">
        <v>3</v>
      </c>
      <c r="L603" s="3">
        <v>10500</v>
      </c>
      <c r="M603" s="1" t="s">
        <v>29</v>
      </c>
      <c r="N603" s="1" t="s">
        <v>40</v>
      </c>
      <c r="O603" s="3">
        <v>0</v>
      </c>
      <c r="P603" s="4" t="s">
        <v>4667</v>
      </c>
      <c r="Q603" s="1" t="b">
        <v>0</v>
      </c>
      <c r="R603" s="2">
        <v>3</v>
      </c>
      <c r="S603" s="3">
        <v>10500</v>
      </c>
      <c r="T603" s="2" t="s">
        <v>29</v>
      </c>
      <c r="U603" s="3">
        <v>0</v>
      </c>
      <c r="V603" s="2" t="s">
        <v>29</v>
      </c>
      <c r="W603" s="3">
        <v>0</v>
      </c>
      <c r="X603" s="2" t="s">
        <v>29</v>
      </c>
      <c r="Y603" s="3">
        <v>0</v>
      </c>
      <c r="Z603" s="1" t="s">
        <v>29</v>
      </c>
      <c r="AA603" s="1" t="b">
        <v>0</v>
      </c>
    </row>
    <row r="604" spans="1:27" x14ac:dyDescent="0.25">
      <c r="A604" s="1" t="b">
        <v>0</v>
      </c>
      <c r="B604" s="1" t="s">
        <v>4697</v>
      </c>
      <c r="C604" s="2">
        <v>1</v>
      </c>
      <c r="D604" s="1" t="s">
        <v>27</v>
      </c>
      <c r="E604" s="2">
        <v>9413</v>
      </c>
      <c r="F604" s="1" t="s">
        <v>1799</v>
      </c>
      <c r="G604" s="1" t="s">
        <v>4698</v>
      </c>
      <c r="H604" s="1" t="s">
        <v>4698</v>
      </c>
      <c r="I604" s="2" t="s">
        <v>29</v>
      </c>
      <c r="J604" s="3">
        <v>2500</v>
      </c>
      <c r="K604" s="3">
        <v>2</v>
      </c>
      <c r="L604" s="3">
        <v>5000</v>
      </c>
      <c r="M604" s="1" t="s">
        <v>29</v>
      </c>
      <c r="N604" s="1" t="s">
        <v>40</v>
      </c>
      <c r="O604" s="3">
        <v>0</v>
      </c>
      <c r="P604" s="4" t="s">
        <v>4667</v>
      </c>
      <c r="Q604" s="1" t="b">
        <v>0</v>
      </c>
      <c r="R604" s="2">
        <v>2</v>
      </c>
      <c r="S604" s="3">
        <v>5000</v>
      </c>
      <c r="T604" s="2" t="s">
        <v>29</v>
      </c>
      <c r="U604" s="3">
        <v>0</v>
      </c>
      <c r="V604" s="2" t="s">
        <v>29</v>
      </c>
      <c r="W604" s="3">
        <v>0</v>
      </c>
      <c r="X604" s="2" t="s">
        <v>29</v>
      </c>
      <c r="Y604" s="3">
        <v>0</v>
      </c>
      <c r="Z604" s="1" t="s">
        <v>29</v>
      </c>
      <c r="AA604" s="1" t="b">
        <v>0</v>
      </c>
    </row>
    <row r="605" spans="1:27" x14ac:dyDescent="0.25">
      <c r="A605" s="1" t="b">
        <v>0</v>
      </c>
      <c r="B605" s="1" t="s">
        <v>4699</v>
      </c>
      <c r="C605" s="2">
        <v>1</v>
      </c>
      <c r="D605" s="1" t="s">
        <v>27</v>
      </c>
      <c r="E605" s="2">
        <v>9414</v>
      </c>
      <c r="F605" s="1" t="s">
        <v>4700</v>
      </c>
      <c r="G605" s="1" t="s">
        <v>4701</v>
      </c>
      <c r="H605" s="1" t="s">
        <v>4701</v>
      </c>
      <c r="I605" s="2" t="s">
        <v>29</v>
      </c>
      <c r="J605" s="3">
        <v>150</v>
      </c>
      <c r="K605" s="3">
        <v>5</v>
      </c>
      <c r="L605" s="3">
        <v>750</v>
      </c>
      <c r="M605" s="1" t="s">
        <v>29</v>
      </c>
      <c r="N605" s="1" t="s">
        <v>40</v>
      </c>
      <c r="O605" s="3">
        <v>0</v>
      </c>
      <c r="P605" s="4" t="s">
        <v>4667</v>
      </c>
      <c r="Q605" s="1" t="b">
        <v>0</v>
      </c>
      <c r="R605" s="2">
        <v>5</v>
      </c>
      <c r="S605" s="3">
        <v>750</v>
      </c>
      <c r="T605" s="2" t="s">
        <v>29</v>
      </c>
      <c r="U605" s="3">
        <v>0</v>
      </c>
      <c r="V605" s="2" t="s">
        <v>29</v>
      </c>
      <c r="W605" s="3">
        <v>0</v>
      </c>
      <c r="X605" s="2" t="s">
        <v>29</v>
      </c>
      <c r="Y605" s="3">
        <v>0</v>
      </c>
      <c r="Z605" s="1" t="s">
        <v>29</v>
      </c>
      <c r="AA605" s="1" t="b">
        <v>0</v>
      </c>
    </row>
    <row r="606" spans="1:27" x14ac:dyDescent="0.25">
      <c r="A606" s="1"/>
      <c r="B606" s="1"/>
      <c r="C606" s="2"/>
      <c r="D606" s="1"/>
      <c r="E606" s="2"/>
      <c r="F606" s="1"/>
      <c r="G606" s="1"/>
      <c r="H606" s="1"/>
      <c r="I606" s="2"/>
      <c r="J606" s="3"/>
      <c r="K606" s="3"/>
      <c r="L606" s="6">
        <f>SUBTOTAL(9,L585:L605)</f>
        <v>296762</v>
      </c>
      <c r="M606" s="1"/>
      <c r="N606" s="1"/>
      <c r="O606" s="3"/>
      <c r="P606" s="4"/>
      <c r="Q606" s="1"/>
      <c r="R606" s="2"/>
      <c r="S606" s="3"/>
      <c r="T606" s="2"/>
      <c r="U606" s="3"/>
      <c r="V606" s="2"/>
      <c r="W606" s="3"/>
      <c r="X606" s="2"/>
      <c r="Y606" s="3"/>
      <c r="Z606" s="1"/>
      <c r="AA606" s="1"/>
    </row>
    <row r="607" spans="1:27" x14ac:dyDescent="0.25">
      <c r="A607" s="1"/>
      <c r="B607" s="1"/>
      <c r="C607" s="2"/>
      <c r="D607" s="1"/>
      <c r="E607" s="2"/>
      <c r="F607" s="1"/>
      <c r="G607" s="1"/>
      <c r="H607" s="1"/>
      <c r="I607" s="2"/>
      <c r="J607" s="3"/>
      <c r="K607" s="3"/>
      <c r="L607" s="6">
        <f>SUBTOTAL(9,L448:L452,L455:L582,L585:L605)</f>
        <v>3385304.9999999995</v>
      </c>
      <c r="M607" s="1"/>
      <c r="N607" s="1"/>
      <c r="O607" s="3"/>
      <c r="P607" s="4"/>
      <c r="Q607" s="1"/>
      <c r="R607" s="2"/>
      <c r="S607" s="3"/>
      <c r="T607" s="2"/>
      <c r="U607" s="3"/>
      <c r="V607" s="2"/>
      <c r="W607" s="3"/>
      <c r="X607" s="2"/>
      <c r="Y607" s="3"/>
      <c r="Z607" s="1"/>
      <c r="AA607" s="1"/>
    </row>
    <row r="608" spans="1:27" x14ac:dyDescent="0.25">
      <c r="A608" s="1"/>
      <c r="B608" s="1"/>
      <c r="C608" s="2"/>
      <c r="D608" s="1"/>
      <c r="E608" s="2"/>
      <c r="F608" s="1"/>
      <c r="G608" s="1"/>
      <c r="H608" s="1"/>
      <c r="I608" s="2"/>
      <c r="J608" s="3"/>
      <c r="K608" s="3"/>
      <c r="L608" s="6">
        <f>SUBTOTAL(9,L4:L607)</f>
        <v>16529295</v>
      </c>
      <c r="M608" s="1"/>
      <c r="N608" s="1"/>
      <c r="O608" s="3"/>
      <c r="P608" s="4"/>
      <c r="Q608" s="1"/>
      <c r="R608" s="2"/>
      <c r="S608" s="3"/>
      <c r="T608" s="2"/>
      <c r="U608" s="3"/>
      <c r="V608" s="2"/>
      <c r="W608" s="3"/>
      <c r="X608" s="2"/>
      <c r="Y608" s="3"/>
      <c r="Z608" s="1"/>
      <c r="AA60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6"/>
  <sheetViews>
    <sheetView workbookViewId="0">
      <selection sqref="A1:AA336"/>
    </sheetView>
  </sheetViews>
  <sheetFormatPr defaultRowHeight="15" x14ac:dyDescent="0.25"/>
  <sheetData>
    <row r="1" spans="1:27"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row>
    <row r="2" spans="1:27" x14ac:dyDescent="0.25">
      <c r="A2" s="5" t="s">
        <v>4702</v>
      </c>
      <c r="B2" s="5"/>
      <c r="C2" s="5"/>
      <c r="D2" s="5"/>
      <c r="E2" s="5"/>
      <c r="F2" s="5"/>
      <c r="G2" s="5"/>
      <c r="H2" s="5"/>
      <c r="I2" s="5"/>
      <c r="J2" s="5"/>
      <c r="K2" s="5"/>
      <c r="L2" s="5"/>
      <c r="M2" s="5"/>
      <c r="N2" s="5"/>
      <c r="O2" s="5"/>
      <c r="P2" s="5"/>
      <c r="Q2" s="5"/>
      <c r="R2" s="5"/>
      <c r="S2" s="5"/>
      <c r="T2" s="5"/>
      <c r="U2" s="5"/>
      <c r="V2" s="5"/>
      <c r="W2" s="5"/>
      <c r="X2" s="5"/>
      <c r="Y2" s="5"/>
      <c r="Z2" s="5"/>
      <c r="AA2" s="5"/>
    </row>
    <row r="3" spans="1:27" x14ac:dyDescent="0.25">
      <c r="A3" s="5" t="s">
        <v>4703</v>
      </c>
      <c r="B3" s="5"/>
      <c r="C3" s="5"/>
      <c r="D3" s="5"/>
      <c r="E3" s="5"/>
      <c r="F3" s="5"/>
      <c r="G3" s="5"/>
      <c r="H3" s="5"/>
      <c r="I3" s="5"/>
      <c r="J3" s="5"/>
      <c r="K3" s="5"/>
      <c r="L3" s="5"/>
      <c r="M3" s="5"/>
      <c r="N3" s="5"/>
      <c r="O3" s="5"/>
      <c r="P3" s="5"/>
      <c r="Q3" s="5"/>
      <c r="R3" s="5"/>
      <c r="S3" s="5"/>
      <c r="T3" s="5"/>
      <c r="U3" s="5"/>
      <c r="V3" s="5"/>
      <c r="W3" s="5"/>
      <c r="X3" s="5"/>
      <c r="Y3" s="5"/>
      <c r="Z3" s="5"/>
      <c r="AA3" s="5"/>
    </row>
    <row r="4" spans="1:27" x14ac:dyDescent="0.25">
      <c r="A4" s="1" t="b">
        <v>0</v>
      </c>
      <c r="B4" s="1" t="s">
        <v>4704</v>
      </c>
      <c r="C4" s="2">
        <v>1</v>
      </c>
      <c r="D4" s="1" t="s">
        <v>65</v>
      </c>
      <c r="E4" s="2">
        <v>136</v>
      </c>
      <c r="F4" s="1" t="s">
        <v>1763</v>
      </c>
      <c r="G4" s="1" t="s">
        <v>2000</v>
      </c>
      <c r="H4" s="1" t="s">
        <v>2000</v>
      </c>
      <c r="I4" s="2">
        <v>1</v>
      </c>
      <c r="J4" s="3">
        <v>8</v>
      </c>
      <c r="K4" s="3">
        <v>3400</v>
      </c>
      <c r="L4" s="3">
        <v>27200</v>
      </c>
      <c r="M4" s="1" t="s">
        <v>29</v>
      </c>
      <c r="N4" s="1" t="s">
        <v>40</v>
      </c>
      <c r="O4" s="3">
        <v>0</v>
      </c>
      <c r="P4" s="4" t="s">
        <v>4705</v>
      </c>
      <c r="Q4" s="1" t="b">
        <v>0</v>
      </c>
      <c r="R4" s="2">
        <v>3400</v>
      </c>
      <c r="S4" s="3">
        <v>27200</v>
      </c>
      <c r="T4" s="2" t="s">
        <v>29</v>
      </c>
      <c r="U4" s="3">
        <v>0</v>
      </c>
      <c r="V4" s="2" t="s">
        <v>29</v>
      </c>
      <c r="W4" s="3">
        <v>0</v>
      </c>
      <c r="X4" s="2" t="s">
        <v>29</v>
      </c>
      <c r="Y4" s="3">
        <v>0</v>
      </c>
      <c r="Z4" s="1" t="s">
        <v>29</v>
      </c>
      <c r="AA4" s="1" t="b">
        <v>0</v>
      </c>
    </row>
    <row r="5" spans="1:27" x14ac:dyDescent="0.25">
      <c r="A5" s="1" t="b">
        <v>1</v>
      </c>
      <c r="B5" s="1" t="s">
        <v>4706</v>
      </c>
      <c r="C5" s="2">
        <v>1</v>
      </c>
      <c r="D5" s="1" t="s">
        <v>65</v>
      </c>
      <c r="E5" s="2">
        <v>138</v>
      </c>
      <c r="F5" s="1" t="s">
        <v>1763</v>
      </c>
      <c r="G5" s="1" t="s">
        <v>2001</v>
      </c>
      <c r="H5" s="1" t="s">
        <v>2001</v>
      </c>
      <c r="I5" s="2">
        <v>1</v>
      </c>
      <c r="J5" s="3">
        <v>5</v>
      </c>
      <c r="K5" s="3">
        <v>290</v>
      </c>
      <c r="L5" s="3">
        <v>1450</v>
      </c>
      <c r="M5" s="1" t="s">
        <v>29</v>
      </c>
      <c r="N5" s="1" t="s">
        <v>40</v>
      </c>
      <c r="O5" s="3">
        <v>0</v>
      </c>
      <c r="P5" s="4" t="s">
        <v>4705</v>
      </c>
      <c r="Q5" s="1" t="b">
        <v>0</v>
      </c>
      <c r="R5" s="2">
        <v>290</v>
      </c>
      <c r="S5" s="3">
        <v>1450</v>
      </c>
      <c r="T5" s="2" t="s">
        <v>29</v>
      </c>
      <c r="U5" s="3">
        <v>0</v>
      </c>
      <c r="V5" s="2" t="s">
        <v>29</v>
      </c>
      <c r="W5" s="3">
        <v>0</v>
      </c>
      <c r="X5" s="2" t="s">
        <v>29</v>
      </c>
      <c r="Y5" s="3">
        <v>0</v>
      </c>
      <c r="Z5" s="1" t="s">
        <v>29</v>
      </c>
      <c r="AA5" s="1" t="b">
        <v>0</v>
      </c>
    </row>
    <row r="6" spans="1:27" x14ac:dyDescent="0.25">
      <c r="A6" s="1" t="b">
        <v>0</v>
      </c>
      <c r="B6" s="1" t="s">
        <v>4707</v>
      </c>
      <c r="C6" s="2">
        <v>1</v>
      </c>
      <c r="D6" s="1" t="s">
        <v>65</v>
      </c>
      <c r="E6" s="2">
        <v>139</v>
      </c>
      <c r="F6" s="1" t="s">
        <v>1763</v>
      </c>
      <c r="G6" s="1" t="s">
        <v>2002</v>
      </c>
      <c r="H6" s="1" t="s">
        <v>2002</v>
      </c>
      <c r="I6" s="2">
        <v>1</v>
      </c>
      <c r="J6" s="3">
        <v>8</v>
      </c>
      <c r="K6" s="3">
        <v>370</v>
      </c>
      <c r="L6" s="3">
        <v>2960</v>
      </c>
      <c r="M6" s="1" t="s">
        <v>29</v>
      </c>
      <c r="N6" s="1" t="s">
        <v>40</v>
      </c>
      <c r="O6" s="3">
        <v>0</v>
      </c>
      <c r="P6" s="4" t="s">
        <v>4705</v>
      </c>
      <c r="Q6" s="1" t="b">
        <v>0</v>
      </c>
      <c r="R6" s="2">
        <v>370</v>
      </c>
      <c r="S6" s="3">
        <v>2960</v>
      </c>
      <c r="T6" s="2" t="s">
        <v>29</v>
      </c>
      <c r="U6" s="3">
        <v>0</v>
      </c>
      <c r="V6" s="2" t="s">
        <v>29</v>
      </c>
      <c r="W6" s="3">
        <v>0</v>
      </c>
      <c r="X6" s="2" t="s">
        <v>29</v>
      </c>
      <c r="Y6" s="3">
        <v>0</v>
      </c>
      <c r="Z6" s="1" t="s">
        <v>29</v>
      </c>
      <c r="AA6" s="1" t="b">
        <v>0</v>
      </c>
    </row>
    <row r="7" spans="1:27" x14ac:dyDescent="0.25">
      <c r="A7" s="1"/>
      <c r="B7" s="1"/>
      <c r="C7" s="2"/>
      <c r="D7" s="1"/>
      <c r="E7" s="2"/>
      <c r="F7" s="1"/>
      <c r="G7" s="1"/>
      <c r="H7" s="1"/>
      <c r="I7" s="2"/>
      <c r="J7" s="3"/>
      <c r="K7" s="3"/>
      <c r="L7" s="6">
        <f>SUBTOTAL(9,L4:L6)</f>
        <v>31610</v>
      </c>
      <c r="M7" s="1"/>
      <c r="N7" s="1"/>
      <c r="O7" s="3"/>
      <c r="P7" s="4"/>
      <c r="Q7" s="1"/>
      <c r="R7" s="2"/>
      <c r="S7" s="3"/>
      <c r="T7" s="2"/>
      <c r="U7" s="3"/>
      <c r="V7" s="2"/>
      <c r="W7" s="3"/>
      <c r="X7" s="2"/>
      <c r="Y7" s="3"/>
      <c r="Z7" s="1"/>
      <c r="AA7" s="1"/>
    </row>
    <row r="8" spans="1:27" x14ac:dyDescent="0.25">
      <c r="A8" s="5" t="s">
        <v>4708</v>
      </c>
      <c r="B8" s="5"/>
      <c r="C8" s="5"/>
      <c r="D8" s="5"/>
      <c r="E8" s="5"/>
      <c r="F8" s="5"/>
      <c r="G8" s="5"/>
      <c r="H8" s="5"/>
      <c r="I8" s="5"/>
      <c r="J8" s="5"/>
      <c r="K8" s="5"/>
      <c r="L8" s="5"/>
      <c r="M8" s="5"/>
      <c r="N8" s="5"/>
      <c r="O8" s="5"/>
      <c r="P8" s="5"/>
      <c r="Q8" s="5"/>
      <c r="R8" s="5"/>
      <c r="S8" s="5"/>
      <c r="T8" s="5"/>
      <c r="U8" s="5"/>
      <c r="V8" s="5"/>
      <c r="W8" s="5"/>
      <c r="X8" s="5"/>
      <c r="Y8" s="5"/>
      <c r="Z8" s="5"/>
      <c r="AA8" s="5"/>
    </row>
    <row r="9" spans="1:27" x14ac:dyDescent="0.25">
      <c r="A9" s="1" t="b">
        <v>0</v>
      </c>
      <c r="B9" s="1" t="s">
        <v>4709</v>
      </c>
      <c r="C9" s="2">
        <v>1</v>
      </c>
      <c r="D9" s="1" t="s">
        <v>776</v>
      </c>
      <c r="E9" s="2">
        <v>116</v>
      </c>
      <c r="F9" s="1" t="s">
        <v>1994</v>
      </c>
      <c r="G9" s="1" t="s">
        <v>1995</v>
      </c>
      <c r="H9" s="1" t="s">
        <v>1995</v>
      </c>
      <c r="I9" s="2">
        <v>1</v>
      </c>
      <c r="J9" s="3">
        <v>204.49</v>
      </c>
      <c r="K9" s="3">
        <v>7500</v>
      </c>
      <c r="L9" s="3">
        <v>1533675</v>
      </c>
      <c r="M9" s="1" t="s">
        <v>29</v>
      </c>
      <c r="N9" s="1" t="s">
        <v>40</v>
      </c>
      <c r="O9" s="3">
        <v>0</v>
      </c>
      <c r="P9" s="4" t="s">
        <v>4710</v>
      </c>
      <c r="Q9" s="1" t="b">
        <v>0</v>
      </c>
      <c r="R9" s="2">
        <v>7500</v>
      </c>
      <c r="S9" s="3">
        <v>1533675</v>
      </c>
      <c r="T9" s="2" t="s">
        <v>29</v>
      </c>
      <c r="U9" s="3">
        <v>0</v>
      </c>
      <c r="V9" s="2" t="s">
        <v>29</v>
      </c>
      <c r="W9" s="3">
        <v>0</v>
      </c>
      <c r="X9" s="2" t="s">
        <v>29</v>
      </c>
      <c r="Y9" s="3">
        <v>0</v>
      </c>
      <c r="Z9" s="1" t="s">
        <v>29</v>
      </c>
      <c r="AA9" s="1" t="b">
        <v>0</v>
      </c>
    </row>
    <row r="10" spans="1:27" x14ac:dyDescent="0.25">
      <c r="A10" s="1" t="b">
        <v>0</v>
      </c>
      <c r="B10" s="1" t="s">
        <v>4711</v>
      </c>
      <c r="C10" s="2">
        <v>1</v>
      </c>
      <c r="D10" s="1" t="s">
        <v>776</v>
      </c>
      <c r="E10" s="2">
        <v>120</v>
      </c>
      <c r="F10" s="1" t="s">
        <v>1996</v>
      </c>
      <c r="G10" s="1" t="s">
        <v>1997</v>
      </c>
      <c r="H10" s="1" t="s">
        <v>1997</v>
      </c>
      <c r="I10" s="2">
        <v>1</v>
      </c>
      <c r="J10" s="3">
        <v>297</v>
      </c>
      <c r="K10" s="3">
        <v>700</v>
      </c>
      <c r="L10" s="3">
        <v>207900</v>
      </c>
      <c r="M10" s="1" t="s">
        <v>29</v>
      </c>
      <c r="N10" s="1" t="s">
        <v>40</v>
      </c>
      <c r="O10" s="3">
        <v>0</v>
      </c>
      <c r="P10" s="4" t="s">
        <v>4710</v>
      </c>
      <c r="Q10" s="1" t="b">
        <v>0</v>
      </c>
      <c r="R10" s="2">
        <v>700</v>
      </c>
      <c r="S10" s="3">
        <v>207900</v>
      </c>
      <c r="T10" s="2" t="s">
        <v>29</v>
      </c>
      <c r="U10" s="3">
        <v>0</v>
      </c>
      <c r="V10" s="2" t="s">
        <v>29</v>
      </c>
      <c r="W10" s="3">
        <v>0</v>
      </c>
      <c r="X10" s="2" t="s">
        <v>29</v>
      </c>
      <c r="Y10" s="3">
        <v>0</v>
      </c>
      <c r="Z10" s="1" t="s">
        <v>29</v>
      </c>
      <c r="AA10" s="1" t="b">
        <v>0</v>
      </c>
    </row>
    <row r="11" spans="1:27" x14ac:dyDescent="0.25">
      <c r="A11" s="1" t="b">
        <v>0</v>
      </c>
      <c r="B11" s="1" t="s">
        <v>4712</v>
      </c>
      <c r="C11" s="2">
        <v>1</v>
      </c>
      <c r="D11" s="1" t="s">
        <v>776</v>
      </c>
      <c r="E11" s="2">
        <v>122</v>
      </c>
      <c r="F11" s="1" t="s">
        <v>1996</v>
      </c>
      <c r="G11" s="1" t="s">
        <v>1998</v>
      </c>
      <c r="H11" s="1" t="s">
        <v>1998</v>
      </c>
      <c r="I11" s="2">
        <v>1</v>
      </c>
      <c r="J11" s="3">
        <v>178.2</v>
      </c>
      <c r="K11" s="3">
        <v>900</v>
      </c>
      <c r="L11" s="3">
        <v>160380</v>
      </c>
      <c r="M11" s="1" t="s">
        <v>29</v>
      </c>
      <c r="N11" s="1" t="s">
        <v>40</v>
      </c>
      <c r="O11" s="3">
        <v>0</v>
      </c>
      <c r="P11" s="4" t="s">
        <v>4710</v>
      </c>
      <c r="Q11" s="1" t="b">
        <v>0</v>
      </c>
      <c r="R11" s="2">
        <v>900</v>
      </c>
      <c r="S11" s="3">
        <v>160380</v>
      </c>
      <c r="T11" s="2" t="s">
        <v>29</v>
      </c>
      <c r="U11" s="3">
        <v>0</v>
      </c>
      <c r="V11" s="2" t="s">
        <v>29</v>
      </c>
      <c r="W11" s="3">
        <v>0</v>
      </c>
      <c r="X11" s="2" t="s">
        <v>29</v>
      </c>
      <c r="Y11" s="3">
        <v>0</v>
      </c>
      <c r="Z11" s="1" t="s">
        <v>29</v>
      </c>
      <c r="AA11" s="1" t="b">
        <v>0</v>
      </c>
    </row>
    <row r="12" spans="1:27" x14ac:dyDescent="0.25">
      <c r="A12" s="1" t="b">
        <v>0</v>
      </c>
      <c r="B12" s="1" t="s">
        <v>4713</v>
      </c>
      <c r="C12" s="2">
        <v>1</v>
      </c>
      <c r="D12" s="1" t="s">
        <v>776</v>
      </c>
      <c r="E12" s="2">
        <v>154</v>
      </c>
      <c r="F12" s="1" t="s">
        <v>1996</v>
      </c>
      <c r="G12" s="1" t="s">
        <v>1999</v>
      </c>
      <c r="H12" s="1" t="s">
        <v>1999</v>
      </c>
      <c r="I12" s="2">
        <v>1</v>
      </c>
      <c r="J12" s="3">
        <v>260</v>
      </c>
      <c r="K12" s="3">
        <v>20</v>
      </c>
      <c r="L12" s="3">
        <v>5200</v>
      </c>
      <c r="M12" s="1" t="s">
        <v>29</v>
      </c>
      <c r="N12" s="1" t="s">
        <v>40</v>
      </c>
      <c r="O12" s="3">
        <v>0</v>
      </c>
      <c r="P12" s="4" t="s">
        <v>4710</v>
      </c>
      <c r="Q12" s="1" t="b">
        <v>0</v>
      </c>
      <c r="R12" s="2">
        <v>20</v>
      </c>
      <c r="S12" s="3">
        <v>5200</v>
      </c>
      <c r="T12" s="2" t="s">
        <v>29</v>
      </c>
      <c r="U12" s="3">
        <v>0</v>
      </c>
      <c r="V12" s="2" t="s">
        <v>29</v>
      </c>
      <c r="W12" s="3">
        <v>0</v>
      </c>
      <c r="X12" s="2" t="s">
        <v>29</v>
      </c>
      <c r="Y12" s="3">
        <v>0</v>
      </c>
      <c r="Z12" s="1" t="s">
        <v>1999</v>
      </c>
      <c r="AA12" s="1" t="b">
        <v>0</v>
      </c>
    </row>
    <row r="13" spans="1:27" x14ac:dyDescent="0.25">
      <c r="A13" s="1"/>
      <c r="B13" s="1"/>
      <c r="C13" s="2"/>
      <c r="D13" s="1"/>
      <c r="E13" s="2"/>
      <c r="F13" s="1"/>
      <c r="G13" s="1"/>
      <c r="H13" s="1"/>
      <c r="I13" s="2"/>
      <c r="J13" s="3"/>
      <c r="K13" s="3"/>
      <c r="L13" s="6">
        <f>SUBTOTAL(9,L9:L12)</f>
        <v>1907155</v>
      </c>
      <c r="M13" s="1"/>
      <c r="N13" s="1"/>
      <c r="O13" s="3"/>
      <c r="P13" s="4"/>
      <c r="Q13" s="1"/>
      <c r="R13" s="2"/>
      <c r="S13" s="3"/>
      <c r="T13" s="2"/>
      <c r="U13" s="3"/>
      <c r="V13" s="2"/>
      <c r="W13" s="3"/>
      <c r="X13" s="2"/>
      <c r="Y13" s="3"/>
      <c r="Z13" s="1"/>
      <c r="AA13" s="1"/>
    </row>
    <row r="14" spans="1:27" x14ac:dyDescent="0.25">
      <c r="A14" s="5" t="s">
        <v>4714</v>
      </c>
      <c r="B14" s="5"/>
      <c r="C14" s="5"/>
      <c r="D14" s="5"/>
      <c r="E14" s="5"/>
      <c r="F14" s="5"/>
      <c r="G14" s="5"/>
      <c r="H14" s="5"/>
      <c r="I14" s="5"/>
      <c r="J14" s="5"/>
      <c r="K14" s="5"/>
      <c r="L14" s="5"/>
      <c r="M14" s="5"/>
      <c r="N14" s="5"/>
      <c r="O14" s="5"/>
      <c r="P14" s="5"/>
      <c r="Q14" s="5"/>
      <c r="R14" s="5"/>
      <c r="S14" s="5"/>
      <c r="T14" s="5"/>
      <c r="U14" s="5"/>
      <c r="V14" s="5"/>
      <c r="W14" s="5"/>
      <c r="X14" s="5"/>
      <c r="Y14" s="5"/>
      <c r="Z14" s="5"/>
      <c r="AA14" s="5"/>
    </row>
    <row r="15" spans="1:27" x14ac:dyDescent="0.25">
      <c r="A15" s="1" t="b">
        <v>0</v>
      </c>
      <c r="B15" s="1" t="s">
        <v>4715</v>
      </c>
      <c r="C15" s="2">
        <v>1</v>
      </c>
      <c r="D15" s="1" t="s">
        <v>65</v>
      </c>
      <c r="E15" s="2">
        <v>133</v>
      </c>
      <c r="F15" s="1" t="s">
        <v>1982</v>
      </c>
      <c r="G15" s="1" t="s">
        <v>1983</v>
      </c>
      <c r="H15" s="1" t="s">
        <v>1983</v>
      </c>
      <c r="I15" s="2">
        <v>100</v>
      </c>
      <c r="J15" s="3">
        <v>810</v>
      </c>
      <c r="K15" s="3">
        <v>1</v>
      </c>
      <c r="L15" s="3">
        <v>810</v>
      </c>
      <c r="M15" s="1" t="s">
        <v>29</v>
      </c>
      <c r="N15" s="1" t="s">
        <v>40</v>
      </c>
      <c r="O15" s="3">
        <v>0</v>
      </c>
      <c r="P15" s="4" t="s">
        <v>4716</v>
      </c>
      <c r="Q15" s="1" t="b">
        <v>0</v>
      </c>
      <c r="R15" s="2">
        <v>1</v>
      </c>
      <c r="S15" s="3">
        <v>810</v>
      </c>
      <c r="T15" s="2" t="s">
        <v>29</v>
      </c>
      <c r="U15" s="3">
        <v>0</v>
      </c>
      <c r="V15" s="2" t="s">
        <v>29</v>
      </c>
      <c r="W15" s="3">
        <v>0</v>
      </c>
      <c r="X15" s="2" t="s">
        <v>29</v>
      </c>
      <c r="Y15" s="3">
        <v>0</v>
      </c>
      <c r="Z15" s="1" t="s">
        <v>29</v>
      </c>
      <c r="AA15" s="1" t="b">
        <v>0</v>
      </c>
    </row>
    <row r="16" spans="1:27" x14ac:dyDescent="0.25">
      <c r="A16" s="1" t="b">
        <v>0</v>
      </c>
      <c r="B16" s="1" t="s">
        <v>4717</v>
      </c>
      <c r="C16" s="2">
        <v>1</v>
      </c>
      <c r="D16" s="1" t="s">
        <v>65</v>
      </c>
      <c r="E16" s="2">
        <v>134</v>
      </c>
      <c r="F16" s="1" t="s">
        <v>1984</v>
      </c>
      <c r="G16" s="1" t="s">
        <v>1985</v>
      </c>
      <c r="H16" s="1" t="s">
        <v>1985</v>
      </c>
      <c r="I16" s="2">
        <v>100</v>
      </c>
      <c r="J16" s="3">
        <v>1400</v>
      </c>
      <c r="K16" s="3">
        <v>1</v>
      </c>
      <c r="L16" s="3">
        <v>1400</v>
      </c>
      <c r="M16" s="1" t="s">
        <v>29</v>
      </c>
      <c r="N16" s="1" t="s">
        <v>40</v>
      </c>
      <c r="O16" s="3">
        <v>0</v>
      </c>
      <c r="P16" s="4" t="s">
        <v>4716</v>
      </c>
      <c r="Q16" s="1" t="b">
        <v>0</v>
      </c>
      <c r="R16" s="2">
        <v>1</v>
      </c>
      <c r="S16" s="3">
        <v>1400</v>
      </c>
      <c r="T16" s="2" t="s">
        <v>29</v>
      </c>
      <c r="U16" s="3">
        <v>0</v>
      </c>
      <c r="V16" s="2" t="s">
        <v>29</v>
      </c>
      <c r="W16" s="3">
        <v>0</v>
      </c>
      <c r="X16" s="2" t="s">
        <v>29</v>
      </c>
      <c r="Y16" s="3">
        <v>0</v>
      </c>
      <c r="Z16" s="1" t="s">
        <v>29</v>
      </c>
      <c r="AA16" s="1" t="b">
        <v>0</v>
      </c>
    </row>
    <row r="17" spans="1:27" x14ac:dyDescent="0.25">
      <c r="A17" s="1" t="b">
        <v>0</v>
      </c>
      <c r="B17" s="1" t="s">
        <v>4718</v>
      </c>
      <c r="C17" s="2">
        <v>1</v>
      </c>
      <c r="D17" s="1" t="s">
        <v>65</v>
      </c>
      <c r="E17" s="2">
        <v>135</v>
      </c>
      <c r="F17" s="1" t="s">
        <v>1986</v>
      </c>
      <c r="G17" s="1" t="s">
        <v>1987</v>
      </c>
      <c r="H17" s="1" t="s">
        <v>1987</v>
      </c>
      <c r="I17" s="2">
        <v>100</v>
      </c>
      <c r="J17" s="3">
        <v>2000</v>
      </c>
      <c r="K17" s="3">
        <v>1</v>
      </c>
      <c r="L17" s="3">
        <v>2000</v>
      </c>
      <c r="M17" s="1" t="s">
        <v>29</v>
      </c>
      <c r="N17" s="1" t="s">
        <v>40</v>
      </c>
      <c r="O17" s="3">
        <v>0</v>
      </c>
      <c r="P17" s="4" t="s">
        <v>4716</v>
      </c>
      <c r="Q17" s="1" t="b">
        <v>0</v>
      </c>
      <c r="R17" s="2">
        <v>1</v>
      </c>
      <c r="S17" s="3">
        <v>2000</v>
      </c>
      <c r="T17" s="2" t="s">
        <v>29</v>
      </c>
      <c r="U17" s="3">
        <v>0</v>
      </c>
      <c r="V17" s="2" t="s">
        <v>29</v>
      </c>
      <c r="W17" s="3">
        <v>0</v>
      </c>
      <c r="X17" s="2" t="s">
        <v>29</v>
      </c>
      <c r="Y17" s="3">
        <v>0</v>
      </c>
      <c r="Z17" s="1" t="s">
        <v>29</v>
      </c>
      <c r="AA17" s="1" t="b">
        <v>0</v>
      </c>
    </row>
    <row r="18" spans="1:27" x14ac:dyDescent="0.25">
      <c r="A18" s="1" t="b">
        <v>0</v>
      </c>
      <c r="B18" s="1" t="s">
        <v>4719</v>
      </c>
      <c r="C18" s="2">
        <v>1</v>
      </c>
      <c r="D18" s="1" t="s">
        <v>65</v>
      </c>
      <c r="E18" s="2">
        <v>140</v>
      </c>
      <c r="F18" s="1" t="s">
        <v>1988</v>
      </c>
      <c r="G18" s="1" t="s">
        <v>1989</v>
      </c>
      <c r="H18" s="1" t="s">
        <v>1989</v>
      </c>
      <c r="I18" s="2">
        <v>1</v>
      </c>
      <c r="J18" s="3">
        <v>2</v>
      </c>
      <c r="K18" s="3">
        <v>20</v>
      </c>
      <c r="L18" s="3">
        <v>40</v>
      </c>
      <c r="M18" s="1" t="s">
        <v>29</v>
      </c>
      <c r="N18" s="1" t="s">
        <v>40</v>
      </c>
      <c r="O18" s="3">
        <v>0</v>
      </c>
      <c r="P18" s="4" t="s">
        <v>4716</v>
      </c>
      <c r="Q18" s="1" t="b">
        <v>0</v>
      </c>
      <c r="R18" s="2">
        <v>20</v>
      </c>
      <c r="S18" s="3">
        <v>40</v>
      </c>
      <c r="T18" s="2" t="s">
        <v>29</v>
      </c>
      <c r="U18" s="3">
        <v>0</v>
      </c>
      <c r="V18" s="2" t="s">
        <v>29</v>
      </c>
      <c r="W18" s="3">
        <v>0</v>
      </c>
      <c r="X18" s="2" t="s">
        <v>29</v>
      </c>
      <c r="Y18" s="3">
        <v>0</v>
      </c>
      <c r="Z18" s="1" t="s">
        <v>29</v>
      </c>
      <c r="AA18" s="1" t="b">
        <v>0</v>
      </c>
    </row>
    <row r="19" spans="1:27" x14ac:dyDescent="0.25">
      <c r="A19" s="1" t="b">
        <v>0</v>
      </c>
      <c r="B19" s="1" t="s">
        <v>4720</v>
      </c>
      <c r="C19" s="2">
        <v>1</v>
      </c>
      <c r="D19" s="1" t="s">
        <v>65</v>
      </c>
      <c r="E19" s="2">
        <v>141</v>
      </c>
      <c r="F19" s="1" t="s">
        <v>1988</v>
      </c>
      <c r="G19" s="1" t="s">
        <v>1990</v>
      </c>
      <c r="H19" s="1" t="s">
        <v>1990</v>
      </c>
      <c r="I19" s="2">
        <v>1</v>
      </c>
      <c r="J19" s="3">
        <v>2</v>
      </c>
      <c r="K19" s="3">
        <v>30</v>
      </c>
      <c r="L19" s="3">
        <v>60</v>
      </c>
      <c r="M19" s="1" t="s">
        <v>29</v>
      </c>
      <c r="N19" s="1" t="s">
        <v>40</v>
      </c>
      <c r="O19" s="3">
        <v>0</v>
      </c>
      <c r="P19" s="4" t="s">
        <v>4716</v>
      </c>
      <c r="Q19" s="1" t="b">
        <v>0</v>
      </c>
      <c r="R19" s="2">
        <v>30</v>
      </c>
      <c r="S19" s="3">
        <v>60</v>
      </c>
      <c r="T19" s="2" t="s">
        <v>29</v>
      </c>
      <c r="U19" s="3">
        <v>0</v>
      </c>
      <c r="V19" s="2" t="s">
        <v>29</v>
      </c>
      <c r="W19" s="3">
        <v>0</v>
      </c>
      <c r="X19" s="2" t="s">
        <v>29</v>
      </c>
      <c r="Y19" s="3">
        <v>0</v>
      </c>
      <c r="Z19" s="1" t="s">
        <v>29</v>
      </c>
      <c r="AA19" s="1" t="b">
        <v>0</v>
      </c>
    </row>
    <row r="20" spans="1:27" x14ac:dyDescent="0.25">
      <c r="A20" s="1" t="b">
        <v>0</v>
      </c>
      <c r="B20" s="1" t="s">
        <v>4721</v>
      </c>
      <c r="C20" s="2">
        <v>1</v>
      </c>
      <c r="D20" s="1" t="s">
        <v>65</v>
      </c>
      <c r="E20" s="2">
        <v>146</v>
      </c>
      <c r="F20" s="1" t="s">
        <v>1991</v>
      </c>
      <c r="G20" s="1" t="s">
        <v>1992</v>
      </c>
      <c r="H20" s="1" t="s">
        <v>1993</v>
      </c>
      <c r="I20" s="2">
        <v>1</v>
      </c>
      <c r="J20" s="3">
        <v>8</v>
      </c>
      <c r="K20" s="3">
        <v>55</v>
      </c>
      <c r="L20" s="3">
        <v>440</v>
      </c>
      <c r="M20" s="1" t="s">
        <v>29</v>
      </c>
      <c r="N20" s="1" t="s">
        <v>40</v>
      </c>
      <c r="O20" s="3">
        <v>0</v>
      </c>
      <c r="P20" s="4" t="s">
        <v>4716</v>
      </c>
      <c r="Q20" s="1" t="b">
        <v>0</v>
      </c>
      <c r="R20" s="2">
        <v>55</v>
      </c>
      <c r="S20" s="3">
        <v>440</v>
      </c>
      <c r="T20" s="2" t="s">
        <v>29</v>
      </c>
      <c r="U20" s="3">
        <v>0</v>
      </c>
      <c r="V20" s="2" t="s">
        <v>29</v>
      </c>
      <c r="W20" s="3">
        <v>0</v>
      </c>
      <c r="X20" s="2" t="s">
        <v>29</v>
      </c>
      <c r="Y20" s="3">
        <v>0</v>
      </c>
      <c r="Z20" s="1" t="s">
        <v>29</v>
      </c>
      <c r="AA20" s="1" t="b">
        <v>0</v>
      </c>
    </row>
    <row r="21" spans="1:27" x14ac:dyDescent="0.25">
      <c r="A21" s="1"/>
      <c r="B21" s="1"/>
      <c r="C21" s="2"/>
      <c r="D21" s="1"/>
      <c r="E21" s="2"/>
      <c r="F21" s="1"/>
      <c r="G21" s="1"/>
      <c r="H21" s="1"/>
      <c r="I21" s="2"/>
      <c r="J21" s="3"/>
      <c r="K21" s="3"/>
      <c r="L21" s="6">
        <f>SUBTOTAL(9,L15:L20)</f>
        <v>4750</v>
      </c>
      <c r="M21" s="1"/>
      <c r="N21" s="1"/>
      <c r="O21" s="3"/>
      <c r="P21" s="4"/>
      <c r="Q21" s="1"/>
      <c r="R21" s="2"/>
      <c r="S21" s="3"/>
      <c r="T21" s="2"/>
      <c r="U21" s="3"/>
      <c r="V21" s="2"/>
      <c r="W21" s="3"/>
      <c r="X21" s="2"/>
      <c r="Y21" s="3"/>
      <c r="Z21" s="1"/>
      <c r="AA21" s="1"/>
    </row>
    <row r="22" spans="1:27" x14ac:dyDescent="0.25">
      <c r="A22" s="5" t="s">
        <v>4722</v>
      </c>
      <c r="B22" s="5"/>
      <c r="C22" s="5"/>
      <c r="D22" s="5"/>
      <c r="E22" s="5"/>
      <c r="F22" s="5"/>
      <c r="G22" s="5"/>
      <c r="H22" s="5"/>
      <c r="I22" s="5"/>
      <c r="J22" s="5"/>
      <c r="K22" s="5"/>
      <c r="L22" s="5"/>
      <c r="M22" s="5"/>
      <c r="N22" s="5"/>
      <c r="O22" s="5"/>
      <c r="P22" s="5"/>
      <c r="Q22" s="5"/>
      <c r="R22" s="5"/>
      <c r="S22" s="5"/>
      <c r="T22" s="5"/>
      <c r="U22" s="5"/>
      <c r="V22" s="5"/>
      <c r="W22" s="5"/>
      <c r="X22" s="5"/>
      <c r="Y22" s="5"/>
      <c r="Z22" s="5"/>
      <c r="AA22" s="5"/>
    </row>
    <row r="23" spans="1:27" x14ac:dyDescent="0.25">
      <c r="A23" s="1" t="b">
        <v>0</v>
      </c>
      <c r="B23" s="1" t="s">
        <v>4723</v>
      </c>
      <c r="C23" s="2">
        <v>1</v>
      </c>
      <c r="D23" s="1" t="s">
        <v>27</v>
      </c>
      <c r="E23" s="2">
        <v>1</v>
      </c>
      <c r="F23" s="1" t="s">
        <v>2003</v>
      </c>
      <c r="G23" s="1" t="s">
        <v>2004</v>
      </c>
      <c r="H23" s="1" t="s">
        <v>2005</v>
      </c>
      <c r="I23" s="2">
        <v>1</v>
      </c>
      <c r="J23" s="3">
        <v>518</v>
      </c>
      <c r="K23" s="3">
        <v>2</v>
      </c>
      <c r="L23" s="3">
        <v>1036</v>
      </c>
      <c r="M23" s="1" t="s">
        <v>29</v>
      </c>
      <c r="N23" s="1" t="s">
        <v>30</v>
      </c>
      <c r="O23" s="3">
        <v>0</v>
      </c>
      <c r="P23" s="4" t="s">
        <v>4724</v>
      </c>
      <c r="Q23" s="1" t="b">
        <v>0</v>
      </c>
      <c r="R23" s="2">
        <v>2</v>
      </c>
      <c r="S23" s="3">
        <v>1036</v>
      </c>
      <c r="T23" s="2" t="s">
        <v>29</v>
      </c>
      <c r="U23" s="3">
        <v>0</v>
      </c>
      <c r="V23" s="2" t="s">
        <v>29</v>
      </c>
      <c r="W23" s="3">
        <v>0</v>
      </c>
      <c r="X23" s="2" t="s">
        <v>29</v>
      </c>
      <c r="Y23" s="3">
        <v>0</v>
      </c>
      <c r="Z23" s="1" t="s">
        <v>31</v>
      </c>
      <c r="AA23" s="1" t="b">
        <v>0</v>
      </c>
    </row>
    <row r="24" spans="1:27" x14ac:dyDescent="0.25">
      <c r="A24" s="1" t="b">
        <v>0</v>
      </c>
      <c r="B24" s="1" t="s">
        <v>4725</v>
      </c>
      <c r="C24" s="2">
        <v>1</v>
      </c>
      <c r="D24" s="1" t="s">
        <v>27</v>
      </c>
      <c r="E24" s="2">
        <v>2</v>
      </c>
      <c r="F24" s="1" t="s">
        <v>2006</v>
      </c>
      <c r="G24" s="1" t="s">
        <v>2007</v>
      </c>
      <c r="H24" s="1" t="s">
        <v>2005</v>
      </c>
      <c r="I24" s="2">
        <v>1</v>
      </c>
      <c r="J24" s="3">
        <v>293</v>
      </c>
      <c r="K24" s="3">
        <v>1</v>
      </c>
      <c r="L24" s="3">
        <v>293</v>
      </c>
      <c r="M24" s="1" t="s">
        <v>29</v>
      </c>
      <c r="N24" s="1" t="s">
        <v>30</v>
      </c>
      <c r="O24" s="3">
        <v>0</v>
      </c>
      <c r="P24" s="4" t="s">
        <v>4724</v>
      </c>
      <c r="Q24" s="1" t="b">
        <v>0</v>
      </c>
      <c r="R24" s="2">
        <v>1</v>
      </c>
      <c r="S24" s="3">
        <v>293</v>
      </c>
      <c r="T24" s="2" t="s">
        <v>29</v>
      </c>
      <c r="U24" s="3">
        <v>0</v>
      </c>
      <c r="V24" s="2" t="s">
        <v>29</v>
      </c>
      <c r="W24" s="3">
        <v>0</v>
      </c>
      <c r="X24" s="2" t="s">
        <v>29</v>
      </c>
      <c r="Y24" s="3">
        <v>0</v>
      </c>
      <c r="Z24" s="1" t="s">
        <v>31</v>
      </c>
      <c r="AA24" s="1" t="b">
        <v>0</v>
      </c>
    </row>
    <row r="25" spans="1:27" x14ac:dyDescent="0.25">
      <c r="A25" s="1" t="b">
        <v>0</v>
      </c>
      <c r="B25" s="1" t="s">
        <v>4726</v>
      </c>
      <c r="C25" s="2">
        <v>1</v>
      </c>
      <c r="D25" s="1" t="s">
        <v>27</v>
      </c>
      <c r="E25" s="2">
        <v>3</v>
      </c>
      <c r="F25" s="1" t="s">
        <v>2008</v>
      </c>
      <c r="G25" s="1" t="s">
        <v>2009</v>
      </c>
      <c r="H25" s="1" t="s">
        <v>2010</v>
      </c>
      <c r="I25" s="2">
        <v>1</v>
      </c>
      <c r="J25" s="3">
        <v>2540</v>
      </c>
      <c r="K25" s="3">
        <v>3</v>
      </c>
      <c r="L25" s="3">
        <v>7620</v>
      </c>
      <c r="M25" s="1" t="s">
        <v>29</v>
      </c>
      <c r="N25" s="1" t="s">
        <v>30</v>
      </c>
      <c r="O25" s="3">
        <v>0</v>
      </c>
      <c r="P25" s="4" t="s">
        <v>4724</v>
      </c>
      <c r="Q25" s="1" t="b">
        <v>0</v>
      </c>
      <c r="R25" s="2">
        <v>3</v>
      </c>
      <c r="S25" s="3">
        <v>7620</v>
      </c>
      <c r="T25" s="2" t="s">
        <v>29</v>
      </c>
      <c r="U25" s="3">
        <v>0</v>
      </c>
      <c r="V25" s="2" t="s">
        <v>29</v>
      </c>
      <c r="W25" s="3">
        <v>0</v>
      </c>
      <c r="X25" s="2" t="s">
        <v>29</v>
      </c>
      <c r="Y25" s="3">
        <v>0</v>
      </c>
      <c r="Z25" s="1" t="s">
        <v>31</v>
      </c>
      <c r="AA25" s="1" t="b">
        <v>0</v>
      </c>
    </row>
    <row r="26" spans="1:27" x14ac:dyDescent="0.25">
      <c r="A26" s="1" t="b">
        <v>0</v>
      </c>
      <c r="B26" s="1" t="s">
        <v>4727</v>
      </c>
      <c r="C26" s="2">
        <v>1</v>
      </c>
      <c r="D26" s="1" t="s">
        <v>27</v>
      </c>
      <c r="E26" s="2">
        <v>4</v>
      </c>
      <c r="F26" s="1" t="s">
        <v>2008</v>
      </c>
      <c r="G26" s="1" t="s">
        <v>2009</v>
      </c>
      <c r="H26" s="1" t="s">
        <v>2010</v>
      </c>
      <c r="I26" s="2">
        <v>1</v>
      </c>
      <c r="J26" s="3">
        <v>2540</v>
      </c>
      <c r="K26" s="3">
        <v>4</v>
      </c>
      <c r="L26" s="3">
        <v>10160</v>
      </c>
      <c r="M26" s="1" t="s">
        <v>29</v>
      </c>
      <c r="N26" s="1" t="s">
        <v>40</v>
      </c>
      <c r="O26" s="3">
        <v>0</v>
      </c>
      <c r="P26" s="4" t="s">
        <v>4724</v>
      </c>
      <c r="Q26" s="1" t="b">
        <v>0</v>
      </c>
      <c r="R26" s="2">
        <v>4</v>
      </c>
      <c r="S26" s="3">
        <v>10160</v>
      </c>
      <c r="T26" s="2" t="s">
        <v>29</v>
      </c>
      <c r="U26" s="3">
        <v>0</v>
      </c>
      <c r="V26" s="2" t="s">
        <v>29</v>
      </c>
      <c r="W26" s="3">
        <v>0</v>
      </c>
      <c r="X26" s="2" t="s">
        <v>29</v>
      </c>
      <c r="Y26" s="3">
        <v>0</v>
      </c>
      <c r="Z26" s="1" t="s">
        <v>31</v>
      </c>
      <c r="AA26" s="1" t="b">
        <v>0</v>
      </c>
    </row>
    <row r="27" spans="1:27" x14ac:dyDescent="0.25">
      <c r="A27" s="1" t="b">
        <v>0</v>
      </c>
      <c r="B27" s="1" t="s">
        <v>4728</v>
      </c>
      <c r="C27" s="2">
        <v>1</v>
      </c>
      <c r="D27" s="1" t="s">
        <v>27</v>
      </c>
      <c r="E27" s="2">
        <v>6</v>
      </c>
      <c r="F27" s="1" t="s">
        <v>2011</v>
      </c>
      <c r="G27" s="1" t="s">
        <v>2012</v>
      </c>
      <c r="H27" s="1" t="s">
        <v>2013</v>
      </c>
      <c r="I27" s="2">
        <v>1</v>
      </c>
      <c r="J27" s="3">
        <v>2070</v>
      </c>
      <c r="K27" s="3">
        <v>2</v>
      </c>
      <c r="L27" s="3">
        <v>4140</v>
      </c>
      <c r="M27" s="1" t="s">
        <v>29</v>
      </c>
      <c r="N27" s="1" t="s">
        <v>30</v>
      </c>
      <c r="O27" s="3">
        <v>0</v>
      </c>
      <c r="P27" s="4" t="s">
        <v>4724</v>
      </c>
      <c r="Q27" s="1" t="b">
        <v>0</v>
      </c>
      <c r="R27" s="2">
        <v>2</v>
      </c>
      <c r="S27" s="3">
        <v>4140</v>
      </c>
      <c r="T27" s="2" t="s">
        <v>29</v>
      </c>
      <c r="U27" s="3">
        <v>0</v>
      </c>
      <c r="V27" s="2" t="s">
        <v>29</v>
      </c>
      <c r="W27" s="3">
        <v>0</v>
      </c>
      <c r="X27" s="2" t="s">
        <v>29</v>
      </c>
      <c r="Y27" s="3">
        <v>0</v>
      </c>
      <c r="Z27" s="1" t="s">
        <v>31</v>
      </c>
      <c r="AA27" s="1" t="b">
        <v>0</v>
      </c>
    </row>
    <row r="28" spans="1:27" x14ac:dyDescent="0.25">
      <c r="A28" s="1" t="b">
        <v>0</v>
      </c>
      <c r="B28" s="1" t="s">
        <v>4729</v>
      </c>
      <c r="C28" s="2">
        <v>1</v>
      </c>
      <c r="D28" s="1" t="s">
        <v>27</v>
      </c>
      <c r="E28" s="2">
        <v>8</v>
      </c>
      <c r="F28" s="1" t="s">
        <v>2014</v>
      </c>
      <c r="G28" s="1" t="s">
        <v>2015</v>
      </c>
      <c r="H28" s="1" t="s">
        <v>2016</v>
      </c>
      <c r="I28" s="2">
        <v>1</v>
      </c>
      <c r="J28" s="3">
        <v>190</v>
      </c>
      <c r="K28" s="3">
        <v>3</v>
      </c>
      <c r="L28" s="3">
        <v>570</v>
      </c>
      <c r="M28" s="1" t="s">
        <v>29</v>
      </c>
      <c r="N28" s="1" t="s">
        <v>30</v>
      </c>
      <c r="O28" s="3">
        <v>0</v>
      </c>
      <c r="P28" s="4" t="s">
        <v>4724</v>
      </c>
      <c r="Q28" s="1" t="b">
        <v>0</v>
      </c>
      <c r="R28" s="2">
        <v>3</v>
      </c>
      <c r="S28" s="3">
        <v>570</v>
      </c>
      <c r="T28" s="2" t="s">
        <v>29</v>
      </c>
      <c r="U28" s="3">
        <v>0</v>
      </c>
      <c r="V28" s="2" t="s">
        <v>29</v>
      </c>
      <c r="W28" s="3">
        <v>0</v>
      </c>
      <c r="X28" s="2" t="s">
        <v>29</v>
      </c>
      <c r="Y28" s="3">
        <v>0</v>
      </c>
      <c r="Z28" s="1" t="s">
        <v>31</v>
      </c>
      <c r="AA28" s="1" t="b">
        <v>0</v>
      </c>
    </row>
    <row r="29" spans="1:27" x14ac:dyDescent="0.25">
      <c r="A29" s="1" t="b">
        <v>0</v>
      </c>
      <c r="B29" s="1" t="s">
        <v>4730</v>
      </c>
      <c r="C29" s="2">
        <v>1</v>
      </c>
      <c r="D29" s="1" t="s">
        <v>27</v>
      </c>
      <c r="E29" s="2">
        <v>12</v>
      </c>
      <c r="F29" s="1" t="s">
        <v>2017</v>
      </c>
      <c r="G29" s="1" t="s">
        <v>2018</v>
      </c>
      <c r="H29" s="1" t="s">
        <v>2019</v>
      </c>
      <c r="I29" s="2">
        <v>5</v>
      </c>
      <c r="J29" s="3">
        <v>1478</v>
      </c>
      <c r="K29" s="3">
        <v>3</v>
      </c>
      <c r="L29" s="3">
        <v>4434</v>
      </c>
      <c r="M29" s="1" t="s">
        <v>29</v>
      </c>
      <c r="N29" s="1" t="s">
        <v>30</v>
      </c>
      <c r="O29" s="3">
        <v>0</v>
      </c>
      <c r="P29" s="4" t="s">
        <v>4724</v>
      </c>
      <c r="Q29" s="1" t="b">
        <v>0</v>
      </c>
      <c r="R29" s="2">
        <v>3</v>
      </c>
      <c r="S29" s="3">
        <v>4434</v>
      </c>
      <c r="T29" s="2" t="s">
        <v>29</v>
      </c>
      <c r="U29" s="3">
        <v>0</v>
      </c>
      <c r="V29" s="2" t="s">
        <v>29</v>
      </c>
      <c r="W29" s="3">
        <v>0</v>
      </c>
      <c r="X29" s="2" t="s">
        <v>29</v>
      </c>
      <c r="Y29" s="3">
        <v>0</v>
      </c>
      <c r="Z29" s="1" t="s">
        <v>31</v>
      </c>
      <c r="AA29" s="1" t="b">
        <v>0</v>
      </c>
    </row>
    <row r="30" spans="1:27" x14ac:dyDescent="0.25">
      <c r="A30" s="1" t="b">
        <v>0</v>
      </c>
      <c r="B30" s="1" t="s">
        <v>4731</v>
      </c>
      <c r="C30" s="2">
        <v>1</v>
      </c>
      <c r="D30" s="1" t="s">
        <v>27</v>
      </c>
      <c r="E30" s="2">
        <v>14</v>
      </c>
      <c r="F30" s="1" t="s">
        <v>2020</v>
      </c>
      <c r="G30" s="1" t="s">
        <v>2021</v>
      </c>
      <c r="H30" s="1" t="s">
        <v>2010</v>
      </c>
      <c r="I30" s="2">
        <v>1</v>
      </c>
      <c r="J30" s="3">
        <v>1783</v>
      </c>
      <c r="K30" s="3">
        <v>1</v>
      </c>
      <c r="L30" s="3">
        <v>1783</v>
      </c>
      <c r="M30" s="1" t="s">
        <v>29</v>
      </c>
      <c r="N30" s="1" t="s">
        <v>30</v>
      </c>
      <c r="O30" s="3">
        <v>0</v>
      </c>
      <c r="P30" s="4" t="s">
        <v>4724</v>
      </c>
      <c r="Q30" s="1" t="b">
        <v>0</v>
      </c>
      <c r="R30" s="2">
        <v>1</v>
      </c>
      <c r="S30" s="3">
        <v>1783</v>
      </c>
      <c r="T30" s="2" t="s">
        <v>29</v>
      </c>
      <c r="U30" s="3">
        <v>0</v>
      </c>
      <c r="V30" s="2" t="s">
        <v>29</v>
      </c>
      <c r="W30" s="3">
        <v>0</v>
      </c>
      <c r="X30" s="2" t="s">
        <v>29</v>
      </c>
      <c r="Y30" s="3">
        <v>0</v>
      </c>
      <c r="Z30" s="1" t="s">
        <v>31</v>
      </c>
      <c r="AA30" s="1" t="b">
        <v>0</v>
      </c>
    </row>
    <row r="31" spans="1:27" x14ac:dyDescent="0.25">
      <c r="A31" s="1" t="b">
        <v>0</v>
      </c>
      <c r="B31" s="1" t="s">
        <v>4732</v>
      </c>
      <c r="C31" s="2">
        <v>1</v>
      </c>
      <c r="D31" s="1" t="s">
        <v>27</v>
      </c>
      <c r="E31" s="2">
        <v>15</v>
      </c>
      <c r="F31" s="1" t="s">
        <v>2022</v>
      </c>
      <c r="G31" s="1" t="s">
        <v>2023</v>
      </c>
      <c r="H31" s="1" t="s">
        <v>2010</v>
      </c>
      <c r="I31" s="2">
        <v>1</v>
      </c>
      <c r="J31" s="3">
        <v>1783</v>
      </c>
      <c r="K31" s="3">
        <v>1</v>
      </c>
      <c r="L31" s="3">
        <v>1783</v>
      </c>
      <c r="M31" s="1" t="s">
        <v>29</v>
      </c>
      <c r="N31" s="1" t="s">
        <v>30</v>
      </c>
      <c r="O31" s="3">
        <v>0</v>
      </c>
      <c r="P31" s="4" t="s">
        <v>4724</v>
      </c>
      <c r="Q31" s="1" t="b">
        <v>0</v>
      </c>
      <c r="R31" s="2">
        <v>1</v>
      </c>
      <c r="S31" s="3">
        <v>1783</v>
      </c>
      <c r="T31" s="2" t="s">
        <v>29</v>
      </c>
      <c r="U31" s="3">
        <v>0</v>
      </c>
      <c r="V31" s="2" t="s">
        <v>29</v>
      </c>
      <c r="W31" s="3">
        <v>0</v>
      </c>
      <c r="X31" s="2" t="s">
        <v>29</v>
      </c>
      <c r="Y31" s="3">
        <v>0</v>
      </c>
      <c r="Z31" s="1" t="s">
        <v>31</v>
      </c>
      <c r="AA31" s="1" t="b">
        <v>0</v>
      </c>
    </row>
    <row r="32" spans="1:27" x14ac:dyDescent="0.25">
      <c r="A32" s="1" t="b">
        <v>0</v>
      </c>
      <c r="B32" s="1" t="s">
        <v>4733</v>
      </c>
      <c r="C32" s="2">
        <v>1</v>
      </c>
      <c r="D32" s="1" t="s">
        <v>27</v>
      </c>
      <c r="E32" s="2">
        <v>16</v>
      </c>
      <c r="F32" s="1" t="s">
        <v>2024</v>
      </c>
      <c r="G32" s="1" t="s">
        <v>2025</v>
      </c>
      <c r="H32" s="1" t="s">
        <v>2025</v>
      </c>
      <c r="I32" s="2">
        <v>1</v>
      </c>
      <c r="J32" s="3">
        <v>874</v>
      </c>
      <c r="K32" s="3">
        <v>1</v>
      </c>
      <c r="L32" s="3">
        <v>874</v>
      </c>
      <c r="M32" s="1" t="s">
        <v>29</v>
      </c>
      <c r="N32" s="1" t="s">
        <v>30</v>
      </c>
      <c r="O32" s="3">
        <v>0</v>
      </c>
      <c r="P32" s="4" t="s">
        <v>4724</v>
      </c>
      <c r="Q32" s="1" t="b">
        <v>0</v>
      </c>
      <c r="R32" s="2">
        <v>1</v>
      </c>
      <c r="S32" s="3">
        <v>874</v>
      </c>
      <c r="T32" s="2" t="s">
        <v>29</v>
      </c>
      <c r="U32" s="3">
        <v>0</v>
      </c>
      <c r="V32" s="2" t="s">
        <v>29</v>
      </c>
      <c r="W32" s="3">
        <v>0</v>
      </c>
      <c r="X32" s="2" t="s">
        <v>29</v>
      </c>
      <c r="Y32" s="3">
        <v>0</v>
      </c>
      <c r="Z32" s="1" t="s">
        <v>31</v>
      </c>
      <c r="AA32" s="1" t="b">
        <v>0</v>
      </c>
    </row>
    <row r="33" spans="1:27" x14ac:dyDescent="0.25">
      <c r="A33" s="1" t="b">
        <v>0</v>
      </c>
      <c r="B33" s="1" t="s">
        <v>4734</v>
      </c>
      <c r="C33" s="2">
        <v>1</v>
      </c>
      <c r="D33" s="1" t="s">
        <v>27</v>
      </c>
      <c r="E33" s="2">
        <v>18</v>
      </c>
      <c r="F33" s="1" t="s">
        <v>2026</v>
      </c>
      <c r="G33" s="1" t="s">
        <v>2027</v>
      </c>
      <c r="H33" s="1" t="s">
        <v>2010</v>
      </c>
      <c r="I33" s="2">
        <v>1</v>
      </c>
      <c r="J33" s="3">
        <v>1748</v>
      </c>
      <c r="K33" s="3">
        <v>1</v>
      </c>
      <c r="L33" s="3">
        <v>1748</v>
      </c>
      <c r="M33" s="1" t="s">
        <v>29</v>
      </c>
      <c r="N33" s="1" t="s">
        <v>30</v>
      </c>
      <c r="O33" s="3">
        <v>0</v>
      </c>
      <c r="P33" s="4" t="s">
        <v>4724</v>
      </c>
      <c r="Q33" s="1" t="b">
        <v>0</v>
      </c>
      <c r="R33" s="2">
        <v>1</v>
      </c>
      <c r="S33" s="3">
        <v>1748</v>
      </c>
      <c r="T33" s="2" t="s">
        <v>29</v>
      </c>
      <c r="U33" s="3">
        <v>0</v>
      </c>
      <c r="V33" s="2" t="s">
        <v>29</v>
      </c>
      <c r="W33" s="3">
        <v>0</v>
      </c>
      <c r="X33" s="2" t="s">
        <v>29</v>
      </c>
      <c r="Y33" s="3">
        <v>0</v>
      </c>
      <c r="Z33" s="1" t="s">
        <v>31</v>
      </c>
      <c r="AA33" s="1" t="b">
        <v>0</v>
      </c>
    </row>
    <row r="34" spans="1:27" x14ac:dyDescent="0.25">
      <c r="A34" s="1" t="b">
        <v>0</v>
      </c>
      <c r="B34" s="1" t="s">
        <v>4735</v>
      </c>
      <c r="C34" s="2">
        <v>1</v>
      </c>
      <c r="D34" s="1" t="s">
        <v>27</v>
      </c>
      <c r="E34" s="2">
        <v>20</v>
      </c>
      <c r="F34" s="1" t="s">
        <v>2028</v>
      </c>
      <c r="G34" s="1" t="s">
        <v>2029</v>
      </c>
      <c r="H34" s="1" t="s">
        <v>2030</v>
      </c>
      <c r="I34" s="2">
        <v>1</v>
      </c>
      <c r="J34" s="3">
        <v>831</v>
      </c>
      <c r="K34" s="3">
        <v>2</v>
      </c>
      <c r="L34" s="3">
        <v>1662</v>
      </c>
      <c r="M34" s="1" t="s">
        <v>29</v>
      </c>
      <c r="N34" s="1" t="s">
        <v>30</v>
      </c>
      <c r="O34" s="3">
        <v>0</v>
      </c>
      <c r="P34" s="4" t="s">
        <v>4724</v>
      </c>
      <c r="Q34" s="1" t="b">
        <v>0</v>
      </c>
      <c r="R34" s="2">
        <v>2</v>
      </c>
      <c r="S34" s="3">
        <v>1662</v>
      </c>
      <c r="T34" s="2" t="s">
        <v>29</v>
      </c>
      <c r="U34" s="3">
        <v>0</v>
      </c>
      <c r="V34" s="2" t="s">
        <v>29</v>
      </c>
      <c r="W34" s="3">
        <v>0</v>
      </c>
      <c r="X34" s="2" t="s">
        <v>29</v>
      </c>
      <c r="Y34" s="3">
        <v>0</v>
      </c>
      <c r="Z34" s="1" t="s">
        <v>31</v>
      </c>
      <c r="AA34" s="1" t="b">
        <v>0</v>
      </c>
    </row>
    <row r="35" spans="1:27" x14ac:dyDescent="0.25">
      <c r="A35" s="1" t="b">
        <v>0</v>
      </c>
      <c r="B35" s="1" t="s">
        <v>4736</v>
      </c>
      <c r="C35" s="2">
        <v>1</v>
      </c>
      <c r="D35" s="1" t="s">
        <v>27</v>
      </c>
      <c r="E35" s="2">
        <v>22</v>
      </c>
      <c r="F35" s="1" t="s">
        <v>2031</v>
      </c>
      <c r="G35" s="1" t="s">
        <v>2032</v>
      </c>
      <c r="H35" s="1" t="s">
        <v>2010</v>
      </c>
      <c r="I35" s="2">
        <v>1</v>
      </c>
      <c r="J35" s="3">
        <v>1070</v>
      </c>
      <c r="K35" s="3">
        <v>3</v>
      </c>
      <c r="L35" s="3">
        <v>3210</v>
      </c>
      <c r="M35" s="1" t="s">
        <v>29</v>
      </c>
      <c r="N35" s="1" t="s">
        <v>30</v>
      </c>
      <c r="O35" s="3">
        <v>0</v>
      </c>
      <c r="P35" s="4" t="s">
        <v>4724</v>
      </c>
      <c r="Q35" s="1" t="b">
        <v>0</v>
      </c>
      <c r="R35" s="2">
        <v>3</v>
      </c>
      <c r="S35" s="3">
        <v>3210</v>
      </c>
      <c r="T35" s="2" t="s">
        <v>29</v>
      </c>
      <c r="U35" s="3">
        <v>0</v>
      </c>
      <c r="V35" s="2" t="s">
        <v>29</v>
      </c>
      <c r="W35" s="3">
        <v>0</v>
      </c>
      <c r="X35" s="2" t="s">
        <v>29</v>
      </c>
      <c r="Y35" s="3">
        <v>0</v>
      </c>
      <c r="Z35" s="1" t="s">
        <v>31</v>
      </c>
      <c r="AA35" s="1" t="b">
        <v>0</v>
      </c>
    </row>
    <row r="36" spans="1:27" x14ac:dyDescent="0.25">
      <c r="A36" s="1" t="b">
        <v>0</v>
      </c>
      <c r="B36" s="1" t="s">
        <v>4737</v>
      </c>
      <c r="C36" s="2">
        <v>1</v>
      </c>
      <c r="D36" s="1" t="s">
        <v>27</v>
      </c>
      <c r="E36" s="2">
        <v>25</v>
      </c>
      <c r="F36" s="1" t="s">
        <v>2033</v>
      </c>
      <c r="G36" s="1" t="s">
        <v>2034</v>
      </c>
      <c r="H36" s="1" t="s">
        <v>2016</v>
      </c>
      <c r="I36" s="2">
        <v>1</v>
      </c>
      <c r="J36" s="3">
        <v>724</v>
      </c>
      <c r="K36" s="3">
        <v>14</v>
      </c>
      <c r="L36" s="3">
        <v>10136</v>
      </c>
      <c r="M36" s="1" t="s">
        <v>29</v>
      </c>
      <c r="N36" s="1" t="s">
        <v>30</v>
      </c>
      <c r="O36" s="3">
        <v>0</v>
      </c>
      <c r="P36" s="4" t="s">
        <v>4724</v>
      </c>
      <c r="Q36" s="1" t="b">
        <v>0</v>
      </c>
      <c r="R36" s="2">
        <v>14</v>
      </c>
      <c r="S36" s="3">
        <v>10136</v>
      </c>
      <c r="T36" s="2" t="s">
        <v>29</v>
      </c>
      <c r="U36" s="3">
        <v>0</v>
      </c>
      <c r="V36" s="2" t="s">
        <v>29</v>
      </c>
      <c r="W36" s="3">
        <v>0</v>
      </c>
      <c r="X36" s="2" t="s">
        <v>29</v>
      </c>
      <c r="Y36" s="3">
        <v>0</v>
      </c>
      <c r="Z36" s="1" t="s">
        <v>31</v>
      </c>
      <c r="AA36" s="1" t="b">
        <v>0</v>
      </c>
    </row>
    <row r="37" spans="1:27" x14ac:dyDescent="0.25">
      <c r="A37" s="1" t="b">
        <v>0</v>
      </c>
      <c r="B37" s="1" t="s">
        <v>4738</v>
      </c>
      <c r="C37" s="2">
        <v>1</v>
      </c>
      <c r="D37" s="1" t="s">
        <v>27</v>
      </c>
      <c r="E37" s="2">
        <v>26</v>
      </c>
      <c r="F37" s="1" t="s">
        <v>4739</v>
      </c>
      <c r="G37" s="1" t="s">
        <v>4740</v>
      </c>
      <c r="H37" s="1" t="s">
        <v>2193</v>
      </c>
      <c r="I37" s="2">
        <v>1</v>
      </c>
      <c r="J37" s="3">
        <v>2500</v>
      </c>
      <c r="K37" s="3">
        <v>4</v>
      </c>
      <c r="L37" s="3">
        <v>10000</v>
      </c>
      <c r="M37" s="1" t="s">
        <v>29</v>
      </c>
      <c r="N37" s="1" t="s">
        <v>40</v>
      </c>
      <c r="O37" s="3">
        <v>0</v>
      </c>
      <c r="P37" s="4" t="s">
        <v>4724</v>
      </c>
      <c r="Q37" s="1" t="b">
        <v>0</v>
      </c>
      <c r="R37" s="2">
        <v>4</v>
      </c>
      <c r="S37" s="3">
        <v>10000</v>
      </c>
      <c r="T37" s="2" t="s">
        <v>29</v>
      </c>
      <c r="U37" s="3">
        <v>0</v>
      </c>
      <c r="V37" s="2" t="s">
        <v>29</v>
      </c>
      <c r="W37" s="3">
        <v>0</v>
      </c>
      <c r="X37" s="2" t="s">
        <v>29</v>
      </c>
      <c r="Y37" s="3">
        <v>0</v>
      </c>
      <c r="Z37" s="1" t="s">
        <v>31</v>
      </c>
      <c r="AA37" s="1" t="b">
        <v>0</v>
      </c>
    </row>
    <row r="38" spans="1:27" x14ac:dyDescent="0.25">
      <c r="A38" s="1" t="b">
        <v>0</v>
      </c>
      <c r="B38" s="1" t="s">
        <v>4741</v>
      </c>
      <c r="C38" s="2">
        <v>1</v>
      </c>
      <c r="D38" s="1" t="s">
        <v>27</v>
      </c>
      <c r="E38" s="2">
        <v>27</v>
      </c>
      <c r="F38" s="1" t="s">
        <v>2035</v>
      </c>
      <c r="G38" s="1" t="s">
        <v>2036</v>
      </c>
      <c r="H38" s="1" t="s">
        <v>2010</v>
      </c>
      <c r="I38" s="2">
        <v>1</v>
      </c>
      <c r="J38" s="3">
        <v>1392</v>
      </c>
      <c r="K38" s="3">
        <v>6</v>
      </c>
      <c r="L38" s="3">
        <v>8352</v>
      </c>
      <c r="M38" s="1" t="s">
        <v>29</v>
      </c>
      <c r="N38" s="1" t="s">
        <v>40</v>
      </c>
      <c r="O38" s="3">
        <v>0</v>
      </c>
      <c r="P38" s="4" t="s">
        <v>4724</v>
      </c>
      <c r="Q38" s="1" t="b">
        <v>0</v>
      </c>
      <c r="R38" s="2">
        <v>6</v>
      </c>
      <c r="S38" s="3">
        <v>8352</v>
      </c>
      <c r="T38" s="2" t="s">
        <v>29</v>
      </c>
      <c r="U38" s="3">
        <v>0</v>
      </c>
      <c r="V38" s="2" t="s">
        <v>29</v>
      </c>
      <c r="W38" s="3">
        <v>0</v>
      </c>
      <c r="X38" s="2" t="s">
        <v>29</v>
      </c>
      <c r="Y38" s="3">
        <v>0</v>
      </c>
      <c r="Z38" s="1" t="s">
        <v>31</v>
      </c>
      <c r="AA38" s="1" t="b">
        <v>0</v>
      </c>
    </row>
    <row r="39" spans="1:27" x14ac:dyDescent="0.25">
      <c r="A39" s="1" t="b">
        <v>0</v>
      </c>
      <c r="B39" s="1" t="s">
        <v>4742</v>
      </c>
      <c r="C39" s="2">
        <v>1</v>
      </c>
      <c r="D39" s="1" t="s">
        <v>27</v>
      </c>
      <c r="E39" s="2">
        <v>28</v>
      </c>
      <c r="F39" s="1" t="s">
        <v>2037</v>
      </c>
      <c r="G39" s="1" t="s">
        <v>2038</v>
      </c>
      <c r="H39" s="1" t="s">
        <v>2005</v>
      </c>
      <c r="I39" s="2">
        <v>1</v>
      </c>
      <c r="J39" s="3">
        <v>943</v>
      </c>
      <c r="K39" s="3">
        <v>4</v>
      </c>
      <c r="L39" s="3">
        <v>3772</v>
      </c>
      <c r="M39" s="1" t="s">
        <v>29</v>
      </c>
      <c r="N39" s="1" t="s">
        <v>30</v>
      </c>
      <c r="O39" s="3">
        <v>0</v>
      </c>
      <c r="P39" s="4" t="s">
        <v>4724</v>
      </c>
      <c r="Q39" s="1" t="b">
        <v>0</v>
      </c>
      <c r="R39" s="2">
        <v>4</v>
      </c>
      <c r="S39" s="3">
        <v>3772</v>
      </c>
      <c r="T39" s="2" t="s">
        <v>29</v>
      </c>
      <c r="U39" s="3">
        <v>0</v>
      </c>
      <c r="V39" s="2" t="s">
        <v>29</v>
      </c>
      <c r="W39" s="3">
        <v>0</v>
      </c>
      <c r="X39" s="2" t="s">
        <v>29</v>
      </c>
      <c r="Y39" s="3">
        <v>0</v>
      </c>
      <c r="Z39" s="1" t="s">
        <v>31</v>
      </c>
      <c r="AA39" s="1" t="b">
        <v>0</v>
      </c>
    </row>
    <row r="40" spans="1:27" x14ac:dyDescent="0.25">
      <c r="A40" s="1" t="b">
        <v>0</v>
      </c>
      <c r="B40" s="1" t="s">
        <v>4743</v>
      </c>
      <c r="C40" s="2">
        <v>1</v>
      </c>
      <c r="D40" s="1" t="s">
        <v>27</v>
      </c>
      <c r="E40" s="2">
        <v>30</v>
      </c>
      <c r="F40" s="1" t="s">
        <v>2039</v>
      </c>
      <c r="G40" s="1" t="s">
        <v>2040</v>
      </c>
      <c r="H40" s="1" t="s">
        <v>2010</v>
      </c>
      <c r="I40" s="2">
        <v>1</v>
      </c>
      <c r="J40" s="3">
        <v>2577</v>
      </c>
      <c r="K40" s="3">
        <v>6</v>
      </c>
      <c r="L40" s="3">
        <v>15462</v>
      </c>
      <c r="M40" s="1" t="s">
        <v>29</v>
      </c>
      <c r="N40" s="1" t="s">
        <v>30</v>
      </c>
      <c r="O40" s="3">
        <v>0</v>
      </c>
      <c r="P40" s="4" t="s">
        <v>4724</v>
      </c>
      <c r="Q40" s="1" t="b">
        <v>0</v>
      </c>
      <c r="R40" s="2">
        <v>6</v>
      </c>
      <c r="S40" s="3">
        <v>15462</v>
      </c>
      <c r="T40" s="2" t="s">
        <v>29</v>
      </c>
      <c r="U40" s="3">
        <v>0</v>
      </c>
      <c r="V40" s="2" t="s">
        <v>29</v>
      </c>
      <c r="W40" s="3">
        <v>0</v>
      </c>
      <c r="X40" s="2" t="s">
        <v>29</v>
      </c>
      <c r="Y40" s="3">
        <v>0</v>
      </c>
      <c r="Z40" s="1" t="s">
        <v>31</v>
      </c>
      <c r="AA40" s="1" t="b">
        <v>0</v>
      </c>
    </row>
    <row r="41" spans="1:27" x14ac:dyDescent="0.25">
      <c r="A41" s="1" t="b">
        <v>0</v>
      </c>
      <c r="B41" s="1" t="s">
        <v>4744</v>
      </c>
      <c r="C41" s="2">
        <v>1</v>
      </c>
      <c r="D41" s="1" t="s">
        <v>27</v>
      </c>
      <c r="E41" s="2">
        <v>36</v>
      </c>
      <c r="F41" s="1" t="s">
        <v>2041</v>
      </c>
      <c r="G41" s="1" t="s">
        <v>2042</v>
      </c>
      <c r="H41" s="1" t="s">
        <v>2010</v>
      </c>
      <c r="I41" s="2">
        <v>1</v>
      </c>
      <c r="J41" s="3">
        <v>4425</v>
      </c>
      <c r="K41" s="3">
        <v>3</v>
      </c>
      <c r="L41" s="3">
        <v>13275</v>
      </c>
      <c r="M41" s="1" t="s">
        <v>29</v>
      </c>
      <c r="N41" s="1" t="s">
        <v>30</v>
      </c>
      <c r="O41" s="3">
        <v>0</v>
      </c>
      <c r="P41" s="4" t="s">
        <v>4724</v>
      </c>
      <c r="Q41" s="1" t="b">
        <v>0</v>
      </c>
      <c r="R41" s="2">
        <v>3</v>
      </c>
      <c r="S41" s="3">
        <v>13275</v>
      </c>
      <c r="T41" s="2" t="s">
        <v>29</v>
      </c>
      <c r="U41" s="3">
        <v>0</v>
      </c>
      <c r="V41" s="2" t="s">
        <v>29</v>
      </c>
      <c r="W41" s="3">
        <v>0</v>
      </c>
      <c r="X41" s="2" t="s">
        <v>29</v>
      </c>
      <c r="Y41" s="3">
        <v>0</v>
      </c>
      <c r="Z41" s="1" t="s">
        <v>31</v>
      </c>
      <c r="AA41" s="1" t="b">
        <v>0</v>
      </c>
    </row>
    <row r="42" spans="1:27" x14ac:dyDescent="0.25">
      <c r="A42" s="1" t="b">
        <v>0</v>
      </c>
      <c r="B42" s="1" t="s">
        <v>4745</v>
      </c>
      <c r="C42" s="2">
        <v>1</v>
      </c>
      <c r="D42" s="1" t="s">
        <v>27</v>
      </c>
      <c r="E42" s="2">
        <v>38</v>
      </c>
      <c r="F42" s="1" t="s">
        <v>2043</v>
      </c>
      <c r="G42" s="1" t="s">
        <v>2044</v>
      </c>
      <c r="H42" s="1" t="s">
        <v>2045</v>
      </c>
      <c r="I42" s="2">
        <v>1</v>
      </c>
      <c r="J42" s="3">
        <v>4290</v>
      </c>
      <c r="K42" s="3">
        <v>2</v>
      </c>
      <c r="L42" s="3">
        <v>8580</v>
      </c>
      <c r="M42" s="1" t="s">
        <v>29</v>
      </c>
      <c r="N42" s="1" t="s">
        <v>40</v>
      </c>
      <c r="O42" s="3">
        <v>0</v>
      </c>
      <c r="P42" s="4" t="s">
        <v>4724</v>
      </c>
      <c r="Q42" s="1" t="b">
        <v>0</v>
      </c>
      <c r="R42" s="2">
        <v>2</v>
      </c>
      <c r="S42" s="3">
        <v>8580</v>
      </c>
      <c r="T42" s="2" t="s">
        <v>29</v>
      </c>
      <c r="U42" s="3">
        <v>0</v>
      </c>
      <c r="V42" s="2" t="s">
        <v>29</v>
      </c>
      <c r="W42" s="3">
        <v>0</v>
      </c>
      <c r="X42" s="2" t="s">
        <v>29</v>
      </c>
      <c r="Y42" s="3">
        <v>0</v>
      </c>
      <c r="Z42" s="1" t="s">
        <v>31</v>
      </c>
      <c r="AA42" s="1" t="b">
        <v>0</v>
      </c>
    </row>
    <row r="43" spans="1:27" x14ac:dyDescent="0.25">
      <c r="A43" s="1" t="b">
        <v>0</v>
      </c>
      <c r="B43" s="1" t="s">
        <v>4746</v>
      </c>
      <c r="C43" s="2">
        <v>1</v>
      </c>
      <c r="D43" s="1" t="s">
        <v>27</v>
      </c>
      <c r="E43" s="2">
        <v>39</v>
      </c>
      <c r="F43" s="1" t="s">
        <v>2046</v>
      </c>
      <c r="G43" s="1" t="s">
        <v>2047</v>
      </c>
      <c r="H43" s="1" t="s">
        <v>2048</v>
      </c>
      <c r="I43" s="2">
        <v>10</v>
      </c>
      <c r="J43" s="3">
        <v>4945</v>
      </c>
      <c r="K43" s="3">
        <v>4</v>
      </c>
      <c r="L43" s="3">
        <v>19780</v>
      </c>
      <c r="M43" s="1" t="s">
        <v>29</v>
      </c>
      <c r="N43" s="1" t="s">
        <v>40</v>
      </c>
      <c r="O43" s="3">
        <v>0</v>
      </c>
      <c r="P43" s="4" t="s">
        <v>4724</v>
      </c>
      <c r="Q43" s="1" t="b">
        <v>0</v>
      </c>
      <c r="R43" s="2">
        <v>4</v>
      </c>
      <c r="S43" s="3">
        <v>19780</v>
      </c>
      <c r="T43" s="2" t="s">
        <v>29</v>
      </c>
      <c r="U43" s="3">
        <v>0</v>
      </c>
      <c r="V43" s="2" t="s">
        <v>29</v>
      </c>
      <c r="W43" s="3">
        <v>0</v>
      </c>
      <c r="X43" s="2" t="s">
        <v>29</v>
      </c>
      <c r="Y43" s="3">
        <v>0</v>
      </c>
      <c r="Z43" s="1" t="s">
        <v>31</v>
      </c>
      <c r="AA43" s="1" t="b">
        <v>0</v>
      </c>
    </row>
    <row r="44" spans="1:27" x14ac:dyDescent="0.25">
      <c r="A44" s="1" t="b">
        <v>0</v>
      </c>
      <c r="B44" s="1" t="s">
        <v>4747</v>
      </c>
      <c r="C44" s="2">
        <v>1</v>
      </c>
      <c r="D44" s="1" t="s">
        <v>27</v>
      </c>
      <c r="E44" s="2">
        <v>42</v>
      </c>
      <c r="F44" s="1" t="s">
        <v>2049</v>
      </c>
      <c r="G44" s="1" t="s">
        <v>2050</v>
      </c>
      <c r="H44" s="1" t="s">
        <v>2010</v>
      </c>
      <c r="I44" s="2">
        <v>1</v>
      </c>
      <c r="J44" s="3">
        <v>2930</v>
      </c>
      <c r="K44" s="3">
        <v>5</v>
      </c>
      <c r="L44" s="3">
        <v>14650</v>
      </c>
      <c r="M44" s="1" t="s">
        <v>29</v>
      </c>
      <c r="N44" s="1" t="s">
        <v>30</v>
      </c>
      <c r="O44" s="3">
        <v>0</v>
      </c>
      <c r="P44" s="4" t="s">
        <v>4724</v>
      </c>
      <c r="Q44" s="1" t="b">
        <v>0</v>
      </c>
      <c r="R44" s="2">
        <v>5</v>
      </c>
      <c r="S44" s="3">
        <v>14650</v>
      </c>
      <c r="T44" s="2" t="s">
        <v>29</v>
      </c>
      <c r="U44" s="3">
        <v>0</v>
      </c>
      <c r="V44" s="2" t="s">
        <v>29</v>
      </c>
      <c r="W44" s="3">
        <v>0</v>
      </c>
      <c r="X44" s="2" t="s">
        <v>29</v>
      </c>
      <c r="Y44" s="3">
        <v>0</v>
      </c>
      <c r="Z44" s="1" t="s">
        <v>31</v>
      </c>
      <c r="AA44" s="1" t="b">
        <v>0</v>
      </c>
    </row>
    <row r="45" spans="1:27" x14ac:dyDescent="0.25">
      <c r="A45" s="1" t="b">
        <v>0</v>
      </c>
      <c r="B45" s="1" t="s">
        <v>4748</v>
      </c>
      <c r="C45" s="2">
        <v>1</v>
      </c>
      <c r="D45" s="1" t="s">
        <v>27</v>
      </c>
      <c r="E45" s="2">
        <v>47</v>
      </c>
      <c r="F45" s="1" t="s">
        <v>2051</v>
      </c>
      <c r="G45" s="1" t="s">
        <v>2052</v>
      </c>
      <c r="H45" s="1" t="s">
        <v>2052</v>
      </c>
      <c r="I45" s="2">
        <v>1</v>
      </c>
      <c r="J45" s="3">
        <v>6900</v>
      </c>
      <c r="K45" s="3">
        <v>6</v>
      </c>
      <c r="L45" s="3">
        <v>41400</v>
      </c>
      <c r="M45" s="1" t="s">
        <v>29</v>
      </c>
      <c r="N45" s="1" t="s">
        <v>30</v>
      </c>
      <c r="O45" s="3">
        <v>0</v>
      </c>
      <c r="P45" s="4" t="s">
        <v>4724</v>
      </c>
      <c r="Q45" s="1" t="b">
        <v>0</v>
      </c>
      <c r="R45" s="2">
        <v>6</v>
      </c>
      <c r="S45" s="3">
        <v>41400</v>
      </c>
      <c r="T45" s="2" t="s">
        <v>29</v>
      </c>
      <c r="U45" s="3">
        <v>0</v>
      </c>
      <c r="V45" s="2" t="s">
        <v>29</v>
      </c>
      <c r="W45" s="3">
        <v>0</v>
      </c>
      <c r="X45" s="2" t="s">
        <v>29</v>
      </c>
      <c r="Y45" s="3">
        <v>0</v>
      </c>
      <c r="Z45" s="1" t="s">
        <v>31</v>
      </c>
      <c r="AA45" s="1" t="b">
        <v>0</v>
      </c>
    </row>
    <row r="46" spans="1:27" x14ac:dyDescent="0.25">
      <c r="A46" s="1" t="b">
        <v>0</v>
      </c>
      <c r="B46" s="1" t="s">
        <v>4749</v>
      </c>
      <c r="C46" s="2">
        <v>1</v>
      </c>
      <c r="D46" s="1" t="s">
        <v>27</v>
      </c>
      <c r="E46" s="2">
        <v>50</v>
      </c>
      <c r="F46" s="1" t="s">
        <v>2053</v>
      </c>
      <c r="G46" s="1" t="s">
        <v>2054</v>
      </c>
      <c r="H46" s="1" t="s">
        <v>2010</v>
      </c>
      <c r="I46" s="2">
        <v>1</v>
      </c>
      <c r="J46" s="3">
        <v>6000</v>
      </c>
      <c r="K46" s="3">
        <v>2</v>
      </c>
      <c r="L46" s="3">
        <v>12000</v>
      </c>
      <c r="M46" s="1" t="s">
        <v>29</v>
      </c>
      <c r="N46" s="1" t="s">
        <v>30</v>
      </c>
      <c r="O46" s="3">
        <v>0</v>
      </c>
      <c r="P46" s="4" t="s">
        <v>4724</v>
      </c>
      <c r="Q46" s="1" t="b">
        <v>0</v>
      </c>
      <c r="R46" s="2">
        <v>2</v>
      </c>
      <c r="S46" s="3">
        <v>12000</v>
      </c>
      <c r="T46" s="2" t="s">
        <v>29</v>
      </c>
      <c r="U46" s="3">
        <v>0</v>
      </c>
      <c r="V46" s="2" t="s">
        <v>29</v>
      </c>
      <c r="W46" s="3">
        <v>0</v>
      </c>
      <c r="X46" s="2" t="s">
        <v>29</v>
      </c>
      <c r="Y46" s="3">
        <v>0</v>
      </c>
      <c r="Z46" s="1" t="s">
        <v>31</v>
      </c>
      <c r="AA46" s="1" t="b">
        <v>0</v>
      </c>
    </row>
    <row r="47" spans="1:27" x14ac:dyDescent="0.25">
      <c r="A47" s="1" t="b">
        <v>0</v>
      </c>
      <c r="B47" s="1" t="s">
        <v>4750</v>
      </c>
      <c r="C47" s="2">
        <v>1</v>
      </c>
      <c r="D47" s="1" t="s">
        <v>27</v>
      </c>
      <c r="E47" s="2">
        <v>51</v>
      </c>
      <c r="F47" s="1" t="s">
        <v>2053</v>
      </c>
      <c r="G47" s="1" t="s">
        <v>2054</v>
      </c>
      <c r="H47" s="1" t="s">
        <v>2010</v>
      </c>
      <c r="I47" s="2">
        <v>1</v>
      </c>
      <c r="J47" s="3">
        <v>6000</v>
      </c>
      <c r="K47" s="3">
        <v>6</v>
      </c>
      <c r="L47" s="3">
        <v>36000</v>
      </c>
      <c r="M47" s="1" t="s">
        <v>29</v>
      </c>
      <c r="N47" s="1" t="s">
        <v>40</v>
      </c>
      <c r="O47" s="3">
        <v>0</v>
      </c>
      <c r="P47" s="4" t="s">
        <v>4724</v>
      </c>
      <c r="Q47" s="1" t="b">
        <v>0</v>
      </c>
      <c r="R47" s="2">
        <v>6</v>
      </c>
      <c r="S47" s="3">
        <v>36000</v>
      </c>
      <c r="T47" s="2" t="s">
        <v>29</v>
      </c>
      <c r="U47" s="3">
        <v>0</v>
      </c>
      <c r="V47" s="2" t="s">
        <v>29</v>
      </c>
      <c r="W47" s="3">
        <v>0</v>
      </c>
      <c r="X47" s="2" t="s">
        <v>29</v>
      </c>
      <c r="Y47" s="3">
        <v>0</v>
      </c>
      <c r="Z47" s="1" t="s">
        <v>31</v>
      </c>
      <c r="AA47" s="1" t="b">
        <v>0</v>
      </c>
    </row>
    <row r="48" spans="1:27" x14ac:dyDescent="0.25">
      <c r="A48" s="1" t="b">
        <v>0</v>
      </c>
      <c r="B48" s="1" t="s">
        <v>4751</v>
      </c>
      <c r="C48" s="2">
        <v>1</v>
      </c>
      <c r="D48" s="1" t="s">
        <v>27</v>
      </c>
      <c r="E48" s="2">
        <v>60</v>
      </c>
      <c r="F48" s="1" t="s">
        <v>2055</v>
      </c>
      <c r="G48" s="1" t="s">
        <v>2056</v>
      </c>
      <c r="H48" s="1" t="s">
        <v>2010</v>
      </c>
      <c r="I48" s="2">
        <v>1</v>
      </c>
      <c r="J48" s="3">
        <v>694</v>
      </c>
      <c r="K48" s="3">
        <v>2</v>
      </c>
      <c r="L48" s="3">
        <v>1388</v>
      </c>
      <c r="M48" s="1" t="s">
        <v>29</v>
      </c>
      <c r="N48" s="1" t="s">
        <v>40</v>
      </c>
      <c r="O48" s="3">
        <v>0</v>
      </c>
      <c r="P48" s="4" t="s">
        <v>4724</v>
      </c>
      <c r="Q48" s="1" t="b">
        <v>0</v>
      </c>
      <c r="R48" s="2">
        <v>2</v>
      </c>
      <c r="S48" s="3">
        <v>1388</v>
      </c>
      <c r="T48" s="2" t="s">
        <v>29</v>
      </c>
      <c r="U48" s="3">
        <v>0</v>
      </c>
      <c r="V48" s="2" t="s">
        <v>29</v>
      </c>
      <c r="W48" s="3">
        <v>0</v>
      </c>
      <c r="X48" s="2" t="s">
        <v>29</v>
      </c>
      <c r="Y48" s="3">
        <v>0</v>
      </c>
      <c r="Z48" s="1" t="s">
        <v>31</v>
      </c>
      <c r="AA48" s="1" t="b">
        <v>0</v>
      </c>
    </row>
    <row r="49" spans="1:27" x14ac:dyDescent="0.25">
      <c r="A49" s="1" t="b">
        <v>0</v>
      </c>
      <c r="B49" s="1" t="s">
        <v>4752</v>
      </c>
      <c r="C49" s="2">
        <v>1</v>
      </c>
      <c r="D49" s="1" t="s">
        <v>27</v>
      </c>
      <c r="E49" s="2">
        <v>73</v>
      </c>
      <c r="F49" s="1" t="s">
        <v>2020</v>
      </c>
      <c r="G49" s="1" t="s">
        <v>2059</v>
      </c>
      <c r="H49" s="1" t="s">
        <v>2059</v>
      </c>
      <c r="I49" s="2">
        <v>1</v>
      </c>
      <c r="J49" s="3">
        <v>5938</v>
      </c>
      <c r="K49" s="3">
        <v>3</v>
      </c>
      <c r="L49" s="3">
        <v>17814</v>
      </c>
      <c r="M49" s="1" t="s">
        <v>29</v>
      </c>
      <c r="N49" s="1" t="s">
        <v>30</v>
      </c>
      <c r="O49" s="3">
        <v>0</v>
      </c>
      <c r="P49" s="4" t="s">
        <v>4724</v>
      </c>
      <c r="Q49" s="1" t="b">
        <v>0</v>
      </c>
      <c r="R49" s="2">
        <v>3</v>
      </c>
      <c r="S49" s="3">
        <v>17814</v>
      </c>
      <c r="T49" s="2" t="s">
        <v>29</v>
      </c>
      <c r="U49" s="3">
        <v>0</v>
      </c>
      <c r="V49" s="2" t="s">
        <v>29</v>
      </c>
      <c r="W49" s="3">
        <v>0</v>
      </c>
      <c r="X49" s="2" t="s">
        <v>29</v>
      </c>
      <c r="Y49" s="3">
        <v>0</v>
      </c>
      <c r="Z49" s="1" t="s">
        <v>31</v>
      </c>
      <c r="AA49" s="1" t="b">
        <v>0</v>
      </c>
    </row>
    <row r="50" spans="1:27" x14ac:dyDescent="0.25">
      <c r="A50" s="1" t="b">
        <v>0</v>
      </c>
      <c r="B50" s="1" t="s">
        <v>4753</v>
      </c>
      <c r="C50" s="2">
        <v>1</v>
      </c>
      <c r="D50" s="1" t="s">
        <v>27</v>
      </c>
      <c r="E50" s="2">
        <v>74</v>
      </c>
      <c r="F50" s="1" t="s">
        <v>2060</v>
      </c>
      <c r="G50" s="1" t="s">
        <v>2061</v>
      </c>
      <c r="H50" s="1" t="s">
        <v>2062</v>
      </c>
      <c r="I50" s="2">
        <v>1</v>
      </c>
      <c r="J50" s="3">
        <v>5938</v>
      </c>
      <c r="K50" s="3">
        <v>3</v>
      </c>
      <c r="L50" s="3">
        <v>17814</v>
      </c>
      <c r="M50" s="1" t="s">
        <v>29</v>
      </c>
      <c r="N50" s="1" t="s">
        <v>30</v>
      </c>
      <c r="O50" s="3">
        <v>0</v>
      </c>
      <c r="P50" s="4" t="s">
        <v>4724</v>
      </c>
      <c r="Q50" s="1" t="b">
        <v>0</v>
      </c>
      <c r="R50" s="2">
        <v>3</v>
      </c>
      <c r="S50" s="3">
        <v>17814</v>
      </c>
      <c r="T50" s="2" t="s">
        <v>29</v>
      </c>
      <c r="U50" s="3">
        <v>0</v>
      </c>
      <c r="V50" s="2" t="s">
        <v>29</v>
      </c>
      <c r="W50" s="3">
        <v>0</v>
      </c>
      <c r="X50" s="2" t="s">
        <v>29</v>
      </c>
      <c r="Y50" s="3">
        <v>0</v>
      </c>
      <c r="Z50" s="1" t="s">
        <v>31</v>
      </c>
      <c r="AA50" s="1" t="b">
        <v>0</v>
      </c>
    </row>
    <row r="51" spans="1:27" x14ac:dyDescent="0.25">
      <c r="A51" s="1" t="b">
        <v>0</v>
      </c>
      <c r="B51" s="1" t="s">
        <v>4754</v>
      </c>
      <c r="C51" s="2">
        <v>1</v>
      </c>
      <c r="D51" s="1" t="s">
        <v>27</v>
      </c>
      <c r="E51" s="2">
        <v>77</v>
      </c>
      <c r="F51" s="1" t="s">
        <v>2022</v>
      </c>
      <c r="G51" s="1" t="s">
        <v>2063</v>
      </c>
      <c r="H51" s="1" t="s">
        <v>2064</v>
      </c>
      <c r="I51" s="2" t="s">
        <v>29</v>
      </c>
      <c r="J51" s="3">
        <v>5310</v>
      </c>
      <c r="K51" s="3">
        <v>1</v>
      </c>
      <c r="L51" s="3">
        <v>5310</v>
      </c>
      <c r="M51" s="1" t="s">
        <v>29</v>
      </c>
      <c r="N51" s="1" t="s">
        <v>30</v>
      </c>
      <c r="O51" s="3">
        <v>0</v>
      </c>
      <c r="P51" s="4" t="s">
        <v>4724</v>
      </c>
      <c r="Q51" s="1" t="b">
        <v>0</v>
      </c>
      <c r="R51" s="2">
        <v>1</v>
      </c>
      <c r="S51" s="3">
        <v>5310</v>
      </c>
      <c r="T51" s="2" t="s">
        <v>29</v>
      </c>
      <c r="U51" s="3">
        <v>0</v>
      </c>
      <c r="V51" s="2" t="s">
        <v>29</v>
      </c>
      <c r="W51" s="3">
        <v>0</v>
      </c>
      <c r="X51" s="2" t="s">
        <v>29</v>
      </c>
      <c r="Y51" s="3">
        <v>0</v>
      </c>
      <c r="Z51" s="1" t="s">
        <v>31</v>
      </c>
      <c r="AA51" s="1" t="b">
        <v>0</v>
      </c>
    </row>
    <row r="52" spans="1:27" x14ac:dyDescent="0.25">
      <c r="A52" s="1" t="b">
        <v>0</v>
      </c>
      <c r="B52" s="1" t="s">
        <v>4755</v>
      </c>
      <c r="C52" s="2">
        <v>1</v>
      </c>
      <c r="D52" s="1" t="s">
        <v>27</v>
      </c>
      <c r="E52" s="2">
        <v>82</v>
      </c>
      <c r="F52" s="1" t="s">
        <v>2065</v>
      </c>
      <c r="G52" s="1" t="s">
        <v>2066</v>
      </c>
      <c r="H52" s="1" t="s">
        <v>2066</v>
      </c>
      <c r="I52" s="2">
        <v>1</v>
      </c>
      <c r="J52" s="3">
        <v>4336</v>
      </c>
      <c r="K52" s="3">
        <v>4</v>
      </c>
      <c r="L52" s="3">
        <v>17344</v>
      </c>
      <c r="M52" s="1" t="s">
        <v>29</v>
      </c>
      <c r="N52" s="1" t="s">
        <v>30</v>
      </c>
      <c r="O52" s="3">
        <v>0</v>
      </c>
      <c r="P52" s="4" t="s">
        <v>4724</v>
      </c>
      <c r="Q52" s="1" t="b">
        <v>0</v>
      </c>
      <c r="R52" s="2">
        <v>4</v>
      </c>
      <c r="S52" s="3">
        <v>17344</v>
      </c>
      <c r="T52" s="2" t="s">
        <v>29</v>
      </c>
      <c r="U52" s="3">
        <v>0</v>
      </c>
      <c r="V52" s="2" t="s">
        <v>29</v>
      </c>
      <c r="W52" s="3">
        <v>0</v>
      </c>
      <c r="X52" s="2" t="s">
        <v>29</v>
      </c>
      <c r="Y52" s="3">
        <v>0</v>
      </c>
      <c r="Z52" s="1" t="s">
        <v>31</v>
      </c>
      <c r="AA52" s="1" t="b">
        <v>0</v>
      </c>
    </row>
    <row r="53" spans="1:27" x14ac:dyDescent="0.25">
      <c r="A53" s="1" t="b">
        <v>0</v>
      </c>
      <c r="B53" s="1" t="s">
        <v>4756</v>
      </c>
      <c r="C53" s="2">
        <v>1</v>
      </c>
      <c r="D53" s="1" t="s">
        <v>27</v>
      </c>
      <c r="E53" s="2">
        <v>83</v>
      </c>
      <c r="F53" s="1" t="s">
        <v>2067</v>
      </c>
      <c r="G53" s="1" t="s">
        <v>2068</v>
      </c>
      <c r="H53" s="1" t="s">
        <v>2068</v>
      </c>
      <c r="I53" s="2">
        <v>1</v>
      </c>
      <c r="J53" s="3">
        <v>5945</v>
      </c>
      <c r="K53" s="3">
        <v>3</v>
      </c>
      <c r="L53" s="3">
        <v>17835</v>
      </c>
      <c r="M53" s="1" t="s">
        <v>29</v>
      </c>
      <c r="N53" s="1" t="s">
        <v>40</v>
      </c>
      <c r="O53" s="3">
        <v>0</v>
      </c>
      <c r="P53" s="4" t="s">
        <v>4724</v>
      </c>
      <c r="Q53" s="1" t="b">
        <v>0</v>
      </c>
      <c r="R53" s="2">
        <v>3</v>
      </c>
      <c r="S53" s="3">
        <v>17835</v>
      </c>
      <c r="T53" s="2" t="s">
        <v>29</v>
      </c>
      <c r="U53" s="3">
        <v>0</v>
      </c>
      <c r="V53" s="2" t="s">
        <v>29</v>
      </c>
      <c r="W53" s="3">
        <v>0</v>
      </c>
      <c r="X53" s="2" t="s">
        <v>29</v>
      </c>
      <c r="Y53" s="3">
        <v>0</v>
      </c>
      <c r="Z53" s="1" t="s">
        <v>31</v>
      </c>
      <c r="AA53" s="1" t="b">
        <v>0</v>
      </c>
    </row>
    <row r="54" spans="1:27" x14ac:dyDescent="0.25">
      <c r="A54" s="1" t="b">
        <v>0</v>
      </c>
      <c r="B54" s="1" t="s">
        <v>4757</v>
      </c>
      <c r="C54" s="2">
        <v>1</v>
      </c>
      <c r="D54" s="1" t="s">
        <v>27</v>
      </c>
      <c r="E54" s="2">
        <v>84</v>
      </c>
      <c r="F54" s="1" t="s">
        <v>2069</v>
      </c>
      <c r="G54" s="1" t="s">
        <v>2070</v>
      </c>
      <c r="H54" s="1" t="s">
        <v>2013</v>
      </c>
      <c r="I54" s="2">
        <v>1</v>
      </c>
      <c r="J54" s="3">
        <v>4795</v>
      </c>
      <c r="K54" s="3">
        <v>6</v>
      </c>
      <c r="L54" s="3">
        <v>28770</v>
      </c>
      <c r="M54" s="1" t="s">
        <v>29</v>
      </c>
      <c r="N54" s="1" t="s">
        <v>30</v>
      </c>
      <c r="O54" s="3">
        <v>0</v>
      </c>
      <c r="P54" s="4" t="s">
        <v>4724</v>
      </c>
      <c r="Q54" s="1" t="b">
        <v>0</v>
      </c>
      <c r="R54" s="2">
        <v>6</v>
      </c>
      <c r="S54" s="3">
        <v>28770</v>
      </c>
      <c r="T54" s="2" t="s">
        <v>29</v>
      </c>
      <c r="U54" s="3">
        <v>0</v>
      </c>
      <c r="V54" s="2" t="s">
        <v>29</v>
      </c>
      <c r="W54" s="3">
        <v>0</v>
      </c>
      <c r="X54" s="2" t="s">
        <v>29</v>
      </c>
      <c r="Y54" s="3">
        <v>0</v>
      </c>
      <c r="Z54" s="1" t="s">
        <v>31</v>
      </c>
      <c r="AA54" s="1" t="b">
        <v>0</v>
      </c>
    </row>
    <row r="55" spans="1:27" x14ac:dyDescent="0.25">
      <c r="A55" s="1" t="b">
        <v>0</v>
      </c>
      <c r="B55" s="1" t="s">
        <v>4758</v>
      </c>
      <c r="C55" s="2">
        <v>1</v>
      </c>
      <c r="D55" s="1" t="s">
        <v>27</v>
      </c>
      <c r="E55" s="2">
        <v>85</v>
      </c>
      <c r="F55" s="1" t="s">
        <v>2071</v>
      </c>
      <c r="G55" s="1" t="s">
        <v>2072</v>
      </c>
      <c r="H55" s="1" t="s">
        <v>2072</v>
      </c>
      <c r="I55" s="2">
        <v>1</v>
      </c>
      <c r="J55" s="3">
        <v>4336</v>
      </c>
      <c r="K55" s="3">
        <v>7</v>
      </c>
      <c r="L55" s="3">
        <v>30352</v>
      </c>
      <c r="M55" s="1" t="s">
        <v>29</v>
      </c>
      <c r="N55" s="1" t="s">
        <v>40</v>
      </c>
      <c r="O55" s="3">
        <v>0</v>
      </c>
      <c r="P55" s="4" t="s">
        <v>4724</v>
      </c>
      <c r="Q55" s="1" t="b">
        <v>0</v>
      </c>
      <c r="R55" s="2">
        <v>7</v>
      </c>
      <c r="S55" s="3">
        <v>30352</v>
      </c>
      <c r="T55" s="2" t="s">
        <v>29</v>
      </c>
      <c r="U55" s="3">
        <v>0</v>
      </c>
      <c r="V55" s="2" t="s">
        <v>29</v>
      </c>
      <c r="W55" s="3">
        <v>0</v>
      </c>
      <c r="X55" s="2" t="s">
        <v>29</v>
      </c>
      <c r="Y55" s="3">
        <v>0</v>
      </c>
      <c r="Z55" s="1" t="s">
        <v>31</v>
      </c>
      <c r="AA55" s="1" t="b">
        <v>0</v>
      </c>
    </row>
    <row r="56" spans="1:27" x14ac:dyDescent="0.25">
      <c r="A56" s="1" t="b">
        <v>0</v>
      </c>
      <c r="B56" s="1" t="s">
        <v>4759</v>
      </c>
      <c r="C56" s="2">
        <v>1</v>
      </c>
      <c r="D56" s="1" t="s">
        <v>27</v>
      </c>
      <c r="E56" s="2">
        <v>86</v>
      </c>
      <c r="F56" s="1" t="s">
        <v>2073</v>
      </c>
      <c r="G56" s="1" t="s">
        <v>2074</v>
      </c>
      <c r="H56" s="1" t="s">
        <v>2013</v>
      </c>
      <c r="I56" s="2">
        <v>1</v>
      </c>
      <c r="J56" s="3">
        <v>5485</v>
      </c>
      <c r="K56" s="3">
        <v>1</v>
      </c>
      <c r="L56" s="3">
        <v>5485</v>
      </c>
      <c r="M56" s="1" t="s">
        <v>29</v>
      </c>
      <c r="N56" s="1" t="s">
        <v>30</v>
      </c>
      <c r="O56" s="3">
        <v>0</v>
      </c>
      <c r="P56" s="4" t="s">
        <v>4724</v>
      </c>
      <c r="Q56" s="1" t="b">
        <v>0</v>
      </c>
      <c r="R56" s="2">
        <v>1</v>
      </c>
      <c r="S56" s="3">
        <v>5485</v>
      </c>
      <c r="T56" s="2" t="s">
        <v>29</v>
      </c>
      <c r="U56" s="3">
        <v>0</v>
      </c>
      <c r="V56" s="2" t="s">
        <v>29</v>
      </c>
      <c r="W56" s="3">
        <v>0</v>
      </c>
      <c r="X56" s="2" t="s">
        <v>29</v>
      </c>
      <c r="Y56" s="3">
        <v>0</v>
      </c>
      <c r="Z56" s="1" t="s">
        <v>31</v>
      </c>
      <c r="AA56" s="1" t="b">
        <v>0</v>
      </c>
    </row>
    <row r="57" spans="1:27" x14ac:dyDescent="0.25">
      <c r="A57" s="1" t="b">
        <v>0</v>
      </c>
      <c r="B57" s="1" t="s">
        <v>4760</v>
      </c>
      <c r="C57" s="2">
        <v>1</v>
      </c>
      <c r="D57" s="1" t="s">
        <v>27</v>
      </c>
      <c r="E57" s="2">
        <v>87</v>
      </c>
      <c r="F57" s="1" t="s">
        <v>2075</v>
      </c>
      <c r="G57" s="1" t="s">
        <v>2076</v>
      </c>
      <c r="H57" s="1" t="s">
        <v>2077</v>
      </c>
      <c r="I57" s="2">
        <v>20</v>
      </c>
      <c r="J57" s="3">
        <v>3318</v>
      </c>
      <c r="K57" s="3">
        <v>1</v>
      </c>
      <c r="L57" s="3">
        <v>3318</v>
      </c>
      <c r="M57" s="1" t="s">
        <v>29</v>
      </c>
      <c r="N57" s="1" t="s">
        <v>40</v>
      </c>
      <c r="O57" s="3">
        <v>0</v>
      </c>
      <c r="P57" s="4" t="s">
        <v>4724</v>
      </c>
      <c r="Q57" s="1" t="b">
        <v>0</v>
      </c>
      <c r="R57" s="2">
        <v>1</v>
      </c>
      <c r="S57" s="3">
        <v>3318</v>
      </c>
      <c r="T57" s="2" t="s">
        <v>29</v>
      </c>
      <c r="U57" s="3">
        <v>0</v>
      </c>
      <c r="V57" s="2" t="s">
        <v>29</v>
      </c>
      <c r="W57" s="3">
        <v>0</v>
      </c>
      <c r="X57" s="2" t="s">
        <v>29</v>
      </c>
      <c r="Y57" s="3">
        <v>0</v>
      </c>
      <c r="Z57" s="1" t="s">
        <v>31</v>
      </c>
      <c r="AA57" s="1" t="b">
        <v>0</v>
      </c>
    </row>
    <row r="58" spans="1:27" x14ac:dyDescent="0.25">
      <c r="A58" s="1" t="b">
        <v>0</v>
      </c>
      <c r="B58" s="1" t="s">
        <v>4761</v>
      </c>
      <c r="C58" s="2">
        <v>1</v>
      </c>
      <c r="D58" s="1" t="s">
        <v>27</v>
      </c>
      <c r="E58" s="2">
        <v>89</v>
      </c>
      <c r="F58" s="1" t="s">
        <v>2065</v>
      </c>
      <c r="G58" s="1" t="s">
        <v>2078</v>
      </c>
      <c r="H58" s="1" t="s">
        <v>2010</v>
      </c>
      <c r="I58" s="2">
        <v>1</v>
      </c>
      <c r="J58" s="3">
        <v>3922</v>
      </c>
      <c r="K58" s="3">
        <v>1</v>
      </c>
      <c r="L58" s="3">
        <v>3922</v>
      </c>
      <c r="M58" s="1" t="s">
        <v>29</v>
      </c>
      <c r="N58" s="1" t="s">
        <v>30</v>
      </c>
      <c r="O58" s="3">
        <v>0</v>
      </c>
      <c r="P58" s="4" t="s">
        <v>4724</v>
      </c>
      <c r="Q58" s="1" t="b">
        <v>0</v>
      </c>
      <c r="R58" s="2">
        <v>1</v>
      </c>
      <c r="S58" s="3">
        <v>3922</v>
      </c>
      <c r="T58" s="2" t="s">
        <v>29</v>
      </c>
      <c r="U58" s="3">
        <v>0</v>
      </c>
      <c r="V58" s="2" t="s">
        <v>29</v>
      </c>
      <c r="W58" s="3">
        <v>0</v>
      </c>
      <c r="X58" s="2" t="s">
        <v>29</v>
      </c>
      <c r="Y58" s="3">
        <v>0</v>
      </c>
      <c r="Z58" s="1" t="s">
        <v>31</v>
      </c>
      <c r="AA58" s="1" t="b">
        <v>0</v>
      </c>
    </row>
    <row r="59" spans="1:27" x14ac:dyDescent="0.25">
      <c r="A59" s="1" t="b">
        <v>0</v>
      </c>
      <c r="B59" s="1" t="s">
        <v>4762</v>
      </c>
      <c r="C59" s="2">
        <v>1</v>
      </c>
      <c r="D59" s="1" t="s">
        <v>27</v>
      </c>
      <c r="E59" s="2">
        <v>90</v>
      </c>
      <c r="F59" s="1" t="s">
        <v>2079</v>
      </c>
      <c r="G59" s="1" t="s">
        <v>2080</v>
      </c>
      <c r="H59" s="1" t="s">
        <v>2081</v>
      </c>
      <c r="I59" s="2" t="s">
        <v>29</v>
      </c>
      <c r="J59" s="3">
        <v>1097</v>
      </c>
      <c r="K59" s="3">
        <v>1</v>
      </c>
      <c r="L59" s="3">
        <v>1097</v>
      </c>
      <c r="M59" s="1" t="s">
        <v>29</v>
      </c>
      <c r="N59" s="1" t="s">
        <v>30</v>
      </c>
      <c r="O59" s="3">
        <v>0</v>
      </c>
      <c r="P59" s="4" t="s">
        <v>4724</v>
      </c>
      <c r="Q59" s="1" t="b">
        <v>0</v>
      </c>
      <c r="R59" s="2">
        <v>1</v>
      </c>
      <c r="S59" s="3">
        <v>1097</v>
      </c>
      <c r="T59" s="2" t="s">
        <v>29</v>
      </c>
      <c r="U59" s="3">
        <v>0</v>
      </c>
      <c r="V59" s="2" t="s">
        <v>29</v>
      </c>
      <c r="W59" s="3">
        <v>0</v>
      </c>
      <c r="X59" s="2" t="s">
        <v>29</v>
      </c>
      <c r="Y59" s="3">
        <v>0</v>
      </c>
      <c r="Z59" s="1" t="s">
        <v>31</v>
      </c>
      <c r="AA59" s="1" t="b">
        <v>0</v>
      </c>
    </row>
    <row r="60" spans="1:27" x14ac:dyDescent="0.25">
      <c r="A60" s="1" t="b">
        <v>0</v>
      </c>
      <c r="B60" s="1" t="s">
        <v>4763</v>
      </c>
      <c r="C60" s="2">
        <v>1</v>
      </c>
      <c r="D60" s="1" t="s">
        <v>27</v>
      </c>
      <c r="E60" s="2">
        <v>91</v>
      </c>
      <c r="F60" s="1" t="s">
        <v>2082</v>
      </c>
      <c r="G60" s="1" t="s">
        <v>2083</v>
      </c>
      <c r="H60" s="1" t="s">
        <v>2010</v>
      </c>
      <c r="I60" s="2">
        <v>1</v>
      </c>
      <c r="J60" s="3">
        <v>2436</v>
      </c>
      <c r="K60" s="3">
        <v>1</v>
      </c>
      <c r="L60" s="3">
        <v>2436</v>
      </c>
      <c r="M60" s="1" t="s">
        <v>29</v>
      </c>
      <c r="N60" s="1" t="s">
        <v>40</v>
      </c>
      <c r="O60" s="3">
        <v>0</v>
      </c>
      <c r="P60" s="4" t="s">
        <v>4724</v>
      </c>
      <c r="Q60" s="1" t="b">
        <v>0</v>
      </c>
      <c r="R60" s="2">
        <v>1</v>
      </c>
      <c r="S60" s="3">
        <v>2436</v>
      </c>
      <c r="T60" s="2" t="s">
        <v>29</v>
      </c>
      <c r="U60" s="3">
        <v>0</v>
      </c>
      <c r="V60" s="2" t="s">
        <v>29</v>
      </c>
      <c r="W60" s="3">
        <v>0</v>
      </c>
      <c r="X60" s="2" t="s">
        <v>29</v>
      </c>
      <c r="Y60" s="3">
        <v>0</v>
      </c>
      <c r="Z60" s="1" t="s">
        <v>31</v>
      </c>
      <c r="AA60" s="1" t="b">
        <v>0</v>
      </c>
    </row>
    <row r="61" spans="1:27" x14ac:dyDescent="0.25">
      <c r="A61" s="1" t="b">
        <v>0</v>
      </c>
      <c r="B61" s="1" t="s">
        <v>4764</v>
      </c>
      <c r="C61" s="2">
        <v>1</v>
      </c>
      <c r="D61" s="1" t="s">
        <v>27</v>
      </c>
      <c r="E61" s="2">
        <v>92</v>
      </c>
      <c r="F61" s="1" t="s">
        <v>2084</v>
      </c>
      <c r="G61" s="1" t="s">
        <v>2085</v>
      </c>
      <c r="H61" s="1" t="s">
        <v>2086</v>
      </c>
      <c r="I61" s="2">
        <v>1</v>
      </c>
      <c r="J61" s="3">
        <v>3290</v>
      </c>
      <c r="K61" s="3">
        <v>2</v>
      </c>
      <c r="L61" s="3">
        <v>6580</v>
      </c>
      <c r="M61" s="1" t="s">
        <v>29</v>
      </c>
      <c r="N61" s="1" t="s">
        <v>40</v>
      </c>
      <c r="O61" s="3">
        <v>0</v>
      </c>
      <c r="P61" s="4" t="s">
        <v>4724</v>
      </c>
      <c r="Q61" s="1" t="b">
        <v>0</v>
      </c>
      <c r="R61" s="2">
        <v>2</v>
      </c>
      <c r="S61" s="3">
        <v>6580</v>
      </c>
      <c r="T61" s="2" t="s">
        <v>29</v>
      </c>
      <c r="U61" s="3">
        <v>0</v>
      </c>
      <c r="V61" s="2" t="s">
        <v>29</v>
      </c>
      <c r="W61" s="3">
        <v>0</v>
      </c>
      <c r="X61" s="2" t="s">
        <v>29</v>
      </c>
      <c r="Y61" s="3">
        <v>0</v>
      </c>
      <c r="Z61" s="1" t="s">
        <v>31</v>
      </c>
      <c r="AA61" s="1" t="b">
        <v>0</v>
      </c>
    </row>
    <row r="62" spans="1:27" x14ac:dyDescent="0.25">
      <c r="A62" s="1" t="b">
        <v>0</v>
      </c>
      <c r="B62" s="1" t="s">
        <v>4765</v>
      </c>
      <c r="C62" s="2">
        <v>1</v>
      </c>
      <c r="D62" s="1" t="s">
        <v>27</v>
      </c>
      <c r="E62" s="2">
        <v>93</v>
      </c>
      <c r="F62" s="1" t="s">
        <v>2087</v>
      </c>
      <c r="G62" s="1" t="s">
        <v>2088</v>
      </c>
      <c r="H62" s="1" t="s">
        <v>2089</v>
      </c>
      <c r="I62" s="2">
        <v>1</v>
      </c>
      <c r="J62" s="3">
        <v>4350</v>
      </c>
      <c r="K62" s="3">
        <v>2</v>
      </c>
      <c r="L62" s="3">
        <v>8700</v>
      </c>
      <c r="M62" s="1" t="s">
        <v>29</v>
      </c>
      <c r="N62" s="1" t="s">
        <v>40</v>
      </c>
      <c r="O62" s="3">
        <v>0</v>
      </c>
      <c r="P62" s="4" t="s">
        <v>4724</v>
      </c>
      <c r="Q62" s="1" t="b">
        <v>0</v>
      </c>
      <c r="R62" s="2">
        <v>2</v>
      </c>
      <c r="S62" s="3">
        <v>8700</v>
      </c>
      <c r="T62" s="2" t="s">
        <v>29</v>
      </c>
      <c r="U62" s="3">
        <v>0</v>
      </c>
      <c r="V62" s="2" t="s">
        <v>29</v>
      </c>
      <c r="W62" s="3">
        <v>0</v>
      </c>
      <c r="X62" s="2" t="s">
        <v>29</v>
      </c>
      <c r="Y62" s="3">
        <v>0</v>
      </c>
      <c r="Z62" s="1" t="s">
        <v>31</v>
      </c>
      <c r="AA62" s="1" t="b">
        <v>0</v>
      </c>
    </row>
    <row r="63" spans="1:27" x14ac:dyDescent="0.25">
      <c r="A63" s="1" t="b">
        <v>0</v>
      </c>
      <c r="B63" s="1" t="s">
        <v>4766</v>
      </c>
      <c r="C63" s="2">
        <v>1</v>
      </c>
      <c r="D63" s="1" t="s">
        <v>27</v>
      </c>
      <c r="E63" s="2">
        <v>94</v>
      </c>
      <c r="F63" s="1" t="s">
        <v>2090</v>
      </c>
      <c r="G63" s="1" t="s">
        <v>2091</v>
      </c>
      <c r="H63" s="1" t="s">
        <v>2005</v>
      </c>
      <c r="I63" s="2">
        <v>1</v>
      </c>
      <c r="J63" s="3">
        <v>1335</v>
      </c>
      <c r="K63" s="3">
        <v>6</v>
      </c>
      <c r="L63" s="3">
        <v>8010</v>
      </c>
      <c r="M63" s="1" t="s">
        <v>29</v>
      </c>
      <c r="N63" s="1" t="s">
        <v>40</v>
      </c>
      <c r="O63" s="3">
        <v>0</v>
      </c>
      <c r="P63" s="4" t="s">
        <v>4724</v>
      </c>
      <c r="Q63" s="1" t="b">
        <v>0</v>
      </c>
      <c r="R63" s="2">
        <v>6</v>
      </c>
      <c r="S63" s="3">
        <v>8010</v>
      </c>
      <c r="T63" s="2" t="s">
        <v>29</v>
      </c>
      <c r="U63" s="3">
        <v>0</v>
      </c>
      <c r="V63" s="2" t="s">
        <v>29</v>
      </c>
      <c r="W63" s="3">
        <v>0</v>
      </c>
      <c r="X63" s="2" t="s">
        <v>29</v>
      </c>
      <c r="Y63" s="3">
        <v>0</v>
      </c>
      <c r="Z63" s="1" t="s">
        <v>31</v>
      </c>
      <c r="AA63" s="1" t="b">
        <v>0</v>
      </c>
    </row>
    <row r="64" spans="1:27" x14ac:dyDescent="0.25">
      <c r="A64" s="1" t="b">
        <v>0</v>
      </c>
      <c r="B64" s="1" t="s">
        <v>4767</v>
      </c>
      <c r="C64" s="2">
        <v>1</v>
      </c>
      <c r="D64" s="1" t="s">
        <v>27</v>
      </c>
      <c r="E64" s="2">
        <v>95</v>
      </c>
      <c r="F64" s="1" t="s">
        <v>2092</v>
      </c>
      <c r="G64" s="1" t="s">
        <v>2093</v>
      </c>
      <c r="H64" s="1" t="s">
        <v>2094</v>
      </c>
      <c r="I64" s="2">
        <v>1</v>
      </c>
      <c r="J64" s="3">
        <v>1788</v>
      </c>
      <c r="K64" s="3">
        <v>1</v>
      </c>
      <c r="L64" s="3">
        <v>1788</v>
      </c>
      <c r="M64" s="1" t="s">
        <v>29</v>
      </c>
      <c r="N64" s="1" t="s">
        <v>40</v>
      </c>
      <c r="O64" s="3">
        <v>0</v>
      </c>
      <c r="P64" s="4" t="s">
        <v>4724</v>
      </c>
      <c r="Q64" s="1" t="b">
        <v>0</v>
      </c>
      <c r="R64" s="2">
        <v>1</v>
      </c>
      <c r="S64" s="3">
        <v>1788</v>
      </c>
      <c r="T64" s="2" t="s">
        <v>29</v>
      </c>
      <c r="U64" s="3">
        <v>0</v>
      </c>
      <c r="V64" s="2" t="s">
        <v>29</v>
      </c>
      <c r="W64" s="3">
        <v>0</v>
      </c>
      <c r="X64" s="2" t="s">
        <v>29</v>
      </c>
      <c r="Y64" s="3">
        <v>0</v>
      </c>
      <c r="Z64" s="1" t="s">
        <v>31</v>
      </c>
      <c r="AA64" s="1" t="b">
        <v>0</v>
      </c>
    </row>
    <row r="65" spans="1:27" x14ac:dyDescent="0.25">
      <c r="A65" s="1" t="b">
        <v>0</v>
      </c>
      <c r="B65" s="1" t="s">
        <v>4768</v>
      </c>
      <c r="C65" s="2">
        <v>1</v>
      </c>
      <c r="D65" s="1" t="s">
        <v>27</v>
      </c>
      <c r="E65" s="2">
        <v>96</v>
      </c>
      <c r="F65" s="1" t="s">
        <v>2095</v>
      </c>
      <c r="G65" s="1" t="s">
        <v>2096</v>
      </c>
      <c r="H65" s="1" t="s">
        <v>2097</v>
      </c>
      <c r="I65" s="2">
        <v>1</v>
      </c>
      <c r="J65" s="3">
        <v>4425</v>
      </c>
      <c r="K65" s="3">
        <v>7</v>
      </c>
      <c r="L65" s="3">
        <v>30975</v>
      </c>
      <c r="M65" s="1" t="s">
        <v>29</v>
      </c>
      <c r="N65" s="1" t="s">
        <v>40</v>
      </c>
      <c r="O65" s="3">
        <v>0</v>
      </c>
      <c r="P65" s="4" t="s">
        <v>4724</v>
      </c>
      <c r="Q65" s="1" t="b">
        <v>0</v>
      </c>
      <c r="R65" s="2">
        <v>7</v>
      </c>
      <c r="S65" s="3">
        <v>30975</v>
      </c>
      <c r="T65" s="2" t="s">
        <v>29</v>
      </c>
      <c r="U65" s="3">
        <v>0</v>
      </c>
      <c r="V65" s="2" t="s">
        <v>29</v>
      </c>
      <c r="W65" s="3">
        <v>0</v>
      </c>
      <c r="X65" s="2" t="s">
        <v>29</v>
      </c>
      <c r="Y65" s="3">
        <v>0</v>
      </c>
      <c r="Z65" s="1" t="s">
        <v>31</v>
      </c>
      <c r="AA65" s="1" t="b">
        <v>0</v>
      </c>
    </row>
    <row r="66" spans="1:27" x14ac:dyDescent="0.25">
      <c r="A66" s="1" t="b">
        <v>0</v>
      </c>
      <c r="B66" s="1" t="s">
        <v>4769</v>
      </c>
      <c r="C66" s="2">
        <v>1</v>
      </c>
      <c r="D66" s="1" t="s">
        <v>27</v>
      </c>
      <c r="E66" s="2">
        <v>97</v>
      </c>
      <c r="F66" s="1" t="s">
        <v>2098</v>
      </c>
      <c r="G66" s="1" t="s">
        <v>2099</v>
      </c>
      <c r="H66" s="1" t="s">
        <v>2100</v>
      </c>
      <c r="I66" s="2">
        <v>1</v>
      </c>
      <c r="J66" s="3">
        <v>3212</v>
      </c>
      <c r="K66" s="3">
        <v>10</v>
      </c>
      <c r="L66" s="3">
        <v>32120</v>
      </c>
      <c r="M66" s="1" t="s">
        <v>29</v>
      </c>
      <c r="N66" s="1" t="s">
        <v>40</v>
      </c>
      <c r="O66" s="3">
        <v>0</v>
      </c>
      <c r="P66" s="4" t="s">
        <v>4724</v>
      </c>
      <c r="Q66" s="1" t="b">
        <v>0</v>
      </c>
      <c r="R66" s="2">
        <v>10</v>
      </c>
      <c r="S66" s="3">
        <v>32120</v>
      </c>
      <c r="T66" s="2" t="s">
        <v>29</v>
      </c>
      <c r="U66" s="3">
        <v>0</v>
      </c>
      <c r="V66" s="2" t="s">
        <v>29</v>
      </c>
      <c r="W66" s="3">
        <v>0</v>
      </c>
      <c r="X66" s="2" t="s">
        <v>29</v>
      </c>
      <c r="Y66" s="3">
        <v>0</v>
      </c>
      <c r="Z66" s="1" t="s">
        <v>31</v>
      </c>
      <c r="AA66" s="1" t="b">
        <v>0</v>
      </c>
    </row>
    <row r="67" spans="1:27" x14ac:dyDescent="0.25">
      <c r="A67" s="1" t="b">
        <v>0</v>
      </c>
      <c r="B67" s="1" t="s">
        <v>4770</v>
      </c>
      <c r="C67" s="2">
        <v>1</v>
      </c>
      <c r="D67" s="1" t="s">
        <v>27</v>
      </c>
      <c r="E67" s="2">
        <v>98</v>
      </c>
      <c r="F67" s="1" t="s">
        <v>2101</v>
      </c>
      <c r="G67" s="1" t="s">
        <v>2102</v>
      </c>
      <c r="H67" s="1" t="s">
        <v>2103</v>
      </c>
      <c r="I67" s="2">
        <v>1</v>
      </c>
      <c r="J67" s="3">
        <v>5289</v>
      </c>
      <c r="K67" s="3">
        <v>2</v>
      </c>
      <c r="L67" s="3">
        <v>10578</v>
      </c>
      <c r="M67" s="1" t="s">
        <v>29</v>
      </c>
      <c r="N67" s="1" t="s">
        <v>40</v>
      </c>
      <c r="O67" s="3">
        <v>0</v>
      </c>
      <c r="P67" s="4" t="s">
        <v>4724</v>
      </c>
      <c r="Q67" s="1" t="b">
        <v>0</v>
      </c>
      <c r="R67" s="2">
        <v>2</v>
      </c>
      <c r="S67" s="3">
        <v>10578</v>
      </c>
      <c r="T67" s="2" t="s">
        <v>29</v>
      </c>
      <c r="U67" s="3">
        <v>0</v>
      </c>
      <c r="V67" s="2" t="s">
        <v>29</v>
      </c>
      <c r="W67" s="3">
        <v>0</v>
      </c>
      <c r="X67" s="2" t="s">
        <v>29</v>
      </c>
      <c r="Y67" s="3">
        <v>0</v>
      </c>
      <c r="Z67" s="1" t="s">
        <v>31</v>
      </c>
      <c r="AA67" s="1" t="b">
        <v>0</v>
      </c>
    </row>
    <row r="68" spans="1:27" x14ac:dyDescent="0.25">
      <c r="A68" s="1" t="b">
        <v>0</v>
      </c>
      <c r="B68" s="1" t="s">
        <v>4771</v>
      </c>
      <c r="C68" s="2">
        <v>1</v>
      </c>
      <c r="D68" s="1" t="s">
        <v>27</v>
      </c>
      <c r="E68" s="2">
        <v>99</v>
      </c>
      <c r="F68" s="1" t="s">
        <v>2104</v>
      </c>
      <c r="G68" s="1" t="s">
        <v>2105</v>
      </c>
      <c r="H68" s="1" t="s">
        <v>2106</v>
      </c>
      <c r="I68" s="2">
        <v>1</v>
      </c>
      <c r="J68" s="3">
        <v>3114</v>
      </c>
      <c r="K68" s="3">
        <v>3</v>
      </c>
      <c r="L68" s="3">
        <v>9342</v>
      </c>
      <c r="M68" s="1" t="s">
        <v>29</v>
      </c>
      <c r="N68" s="1" t="s">
        <v>40</v>
      </c>
      <c r="O68" s="3">
        <v>0</v>
      </c>
      <c r="P68" s="4" t="s">
        <v>4724</v>
      </c>
      <c r="Q68" s="1" t="b">
        <v>0</v>
      </c>
      <c r="R68" s="2">
        <v>3</v>
      </c>
      <c r="S68" s="3">
        <v>9342</v>
      </c>
      <c r="T68" s="2" t="s">
        <v>29</v>
      </c>
      <c r="U68" s="3">
        <v>0</v>
      </c>
      <c r="V68" s="2" t="s">
        <v>29</v>
      </c>
      <c r="W68" s="3">
        <v>0</v>
      </c>
      <c r="X68" s="2" t="s">
        <v>29</v>
      </c>
      <c r="Y68" s="3">
        <v>0</v>
      </c>
      <c r="Z68" s="1" t="s">
        <v>31</v>
      </c>
      <c r="AA68" s="1" t="b">
        <v>0</v>
      </c>
    </row>
    <row r="69" spans="1:27" x14ac:dyDescent="0.25">
      <c r="A69" s="1" t="b">
        <v>0</v>
      </c>
      <c r="B69" s="1" t="s">
        <v>4772</v>
      </c>
      <c r="C69" s="2">
        <v>1</v>
      </c>
      <c r="D69" s="1" t="s">
        <v>27</v>
      </c>
      <c r="E69" s="2">
        <v>100</v>
      </c>
      <c r="F69" s="1" t="s">
        <v>2107</v>
      </c>
      <c r="G69" s="1" t="s">
        <v>2108</v>
      </c>
      <c r="H69" s="1" t="s">
        <v>2109</v>
      </c>
      <c r="I69" s="2" t="s">
        <v>29</v>
      </c>
      <c r="J69" s="3">
        <v>645</v>
      </c>
      <c r="K69" s="3">
        <v>2</v>
      </c>
      <c r="L69" s="3">
        <v>1290</v>
      </c>
      <c r="M69" s="1" t="s">
        <v>29</v>
      </c>
      <c r="N69" s="1" t="s">
        <v>40</v>
      </c>
      <c r="O69" s="3">
        <v>0</v>
      </c>
      <c r="P69" s="4" t="s">
        <v>4724</v>
      </c>
      <c r="Q69" s="1" t="b">
        <v>0</v>
      </c>
      <c r="R69" s="2">
        <v>2</v>
      </c>
      <c r="S69" s="3">
        <v>1290</v>
      </c>
      <c r="T69" s="2" t="s">
        <v>29</v>
      </c>
      <c r="U69" s="3">
        <v>0</v>
      </c>
      <c r="V69" s="2" t="s">
        <v>29</v>
      </c>
      <c r="W69" s="3">
        <v>0</v>
      </c>
      <c r="X69" s="2" t="s">
        <v>29</v>
      </c>
      <c r="Y69" s="3">
        <v>0</v>
      </c>
      <c r="Z69" s="1" t="s">
        <v>31</v>
      </c>
      <c r="AA69" s="1" t="b">
        <v>0</v>
      </c>
    </row>
    <row r="70" spans="1:27" x14ac:dyDescent="0.25">
      <c r="A70" s="1" t="b">
        <v>0</v>
      </c>
      <c r="B70" s="1" t="s">
        <v>4773</v>
      </c>
      <c r="C70" s="2">
        <v>1</v>
      </c>
      <c r="D70" s="1" t="s">
        <v>27</v>
      </c>
      <c r="E70" s="2">
        <v>101</v>
      </c>
      <c r="F70" s="1" t="s">
        <v>2110</v>
      </c>
      <c r="G70" s="1" t="s">
        <v>2111</v>
      </c>
      <c r="H70" s="1" t="s">
        <v>2112</v>
      </c>
      <c r="I70" s="2">
        <v>25</v>
      </c>
      <c r="J70" s="3">
        <v>2438</v>
      </c>
      <c r="K70" s="3">
        <v>1</v>
      </c>
      <c r="L70" s="3">
        <v>2438</v>
      </c>
      <c r="M70" s="1" t="s">
        <v>29</v>
      </c>
      <c r="N70" s="1" t="s">
        <v>30</v>
      </c>
      <c r="O70" s="3">
        <v>0</v>
      </c>
      <c r="P70" s="4" t="s">
        <v>4724</v>
      </c>
      <c r="Q70" s="1" t="b">
        <v>0</v>
      </c>
      <c r="R70" s="2">
        <v>1</v>
      </c>
      <c r="S70" s="3">
        <v>2438</v>
      </c>
      <c r="T70" s="2" t="s">
        <v>29</v>
      </c>
      <c r="U70" s="3">
        <v>0</v>
      </c>
      <c r="V70" s="2" t="s">
        <v>29</v>
      </c>
      <c r="W70" s="3">
        <v>0</v>
      </c>
      <c r="X70" s="2" t="s">
        <v>29</v>
      </c>
      <c r="Y70" s="3">
        <v>0</v>
      </c>
      <c r="Z70" s="1" t="s">
        <v>31</v>
      </c>
      <c r="AA70" s="1" t="b">
        <v>0</v>
      </c>
    </row>
    <row r="71" spans="1:27" x14ac:dyDescent="0.25">
      <c r="A71" s="1" t="b">
        <v>0</v>
      </c>
      <c r="B71" s="1" t="s">
        <v>4774</v>
      </c>
      <c r="C71" s="2">
        <v>1</v>
      </c>
      <c r="D71" s="1" t="s">
        <v>27</v>
      </c>
      <c r="E71" s="2">
        <v>105</v>
      </c>
      <c r="F71" s="1" t="s">
        <v>2113</v>
      </c>
      <c r="G71" s="1" t="s">
        <v>2114</v>
      </c>
      <c r="H71" s="1" t="s">
        <v>2115</v>
      </c>
      <c r="I71" s="2">
        <v>1</v>
      </c>
      <c r="J71" s="3">
        <v>469</v>
      </c>
      <c r="K71" s="3">
        <v>1</v>
      </c>
      <c r="L71" s="3">
        <v>469</v>
      </c>
      <c r="M71" s="1" t="s">
        <v>29</v>
      </c>
      <c r="N71" s="1" t="s">
        <v>30</v>
      </c>
      <c r="O71" s="3">
        <v>0</v>
      </c>
      <c r="P71" s="4" t="s">
        <v>4724</v>
      </c>
      <c r="Q71" s="1" t="b">
        <v>0</v>
      </c>
      <c r="R71" s="2">
        <v>1</v>
      </c>
      <c r="S71" s="3">
        <v>469</v>
      </c>
      <c r="T71" s="2" t="s">
        <v>29</v>
      </c>
      <c r="U71" s="3">
        <v>0</v>
      </c>
      <c r="V71" s="2" t="s">
        <v>29</v>
      </c>
      <c r="W71" s="3">
        <v>0</v>
      </c>
      <c r="X71" s="2" t="s">
        <v>29</v>
      </c>
      <c r="Y71" s="3">
        <v>0</v>
      </c>
      <c r="Z71" s="1" t="s">
        <v>31</v>
      </c>
      <c r="AA71" s="1" t="b">
        <v>0</v>
      </c>
    </row>
    <row r="72" spans="1:27" x14ac:dyDescent="0.25">
      <c r="A72" s="1" t="b">
        <v>0</v>
      </c>
      <c r="B72" s="1" t="s">
        <v>4775</v>
      </c>
      <c r="C72" s="2">
        <v>1</v>
      </c>
      <c r="D72" s="1" t="s">
        <v>27</v>
      </c>
      <c r="E72" s="2">
        <v>106</v>
      </c>
      <c r="F72" s="1" t="s">
        <v>2116</v>
      </c>
      <c r="G72" s="1" t="s">
        <v>2117</v>
      </c>
      <c r="H72" s="1" t="s">
        <v>2118</v>
      </c>
      <c r="I72" s="2">
        <v>1</v>
      </c>
      <c r="J72" s="3">
        <v>1314</v>
      </c>
      <c r="K72" s="3">
        <v>3</v>
      </c>
      <c r="L72" s="3">
        <v>3942</v>
      </c>
      <c r="M72" s="1" t="s">
        <v>29</v>
      </c>
      <c r="N72" s="1" t="s">
        <v>30</v>
      </c>
      <c r="O72" s="3">
        <v>0</v>
      </c>
      <c r="P72" s="4" t="s">
        <v>4724</v>
      </c>
      <c r="Q72" s="1" t="b">
        <v>0</v>
      </c>
      <c r="R72" s="2">
        <v>3</v>
      </c>
      <c r="S72" s="3">
        <v>3942</v>
      </c>
      <c r="T72" s="2" t="s">
        <v>29</v>
      </c>
      <c r="U72" s="3">
        <v>0</v>
      </c>
      <c r="V72" s="2" t="s">
        <v>29</v>
      </c>
      <c r="W72" s="3">
        <v>0</v>
      </c>
      <c r="X72" s="2" t="s">
        <v>29</v>
      </c>
      <c r="Y72" s="3">
        <v>0</v>
      </c>
      <c r="Z72" s="1" t="s">
        <v>31</v>
      </c>
      <c r="AA72" s="1" t="b">
        <v>0</v>
      </c>
    </row>
    <row r="73" spans="1:27" x14ac:dyDescent="0.25">
      <c r="A73" s="1" t="b">
        <v>0</v>
      </c>
      <c r="B73" s="1" t="s">
        <v>4776</v>
      </c>
      <c r="C73" s="2">
        <v>1</v>
      </c>
      <c r="D73" s="1" t="s">
        <v>27</v>
      </c>
      <c r="E73" s="2">
        <v>107</v>
      </c>
      <c r="F73" s="1" t="s">
        <v>2116</v>
      </c>
      <c r="G73" s="1" t="s">
        <v>2119</v>
      </c>
      <c r="H73" s="1" t="s">
        <v>2118</v>
      </c>
      <c r="I73" s="2">
        <v>1</v>
      </c>
      <c r="J73" s="3">
        <v>6003</v>
      </c>
      <c r="K73" s="3">
        <v>1</v>
      </c>
      <c r="L73" s="3">
        <v>6003</v>
      </c>
      <c r="M73" s="1" t="s">
        <v>29</v>
      </c>
      <c r="N73" s="1" t="s">
        <v>30</v>
      </c>
      <c r="O73" s="3">
        <v>0</v>
      </c>
      <c r="P73" s="4" t="s">
        <v>4724</v>
      </c>
      <c r="Q73" s="1" t="b">
        <v>0</v>
      </c>
      <c r="R73" s="2">
        <v>1</v>
      </c>
      <c r="S73" s="3">
        <v>6003</v>
      </c>
      <c r="T73" s="2" t="s">
        <v>29</v>
      </c>
      <c r="U73" s="3">
        <v>0</v>
      </c>
      <c r="V73" s="2" t="s">
        <v>29</v>
      </c>
      <c r="W73" s="3">
        <v>0</v>
      </c>
      <c r="X73" s="2" t="s">
        <v>29</v>
      </c>
      <c r="Y73" s="3">
        <v>0</v>
      </c>
      <c r="Z73" s="1" t="s">
        <v>31</v>
      </c>
      <c r="AA73" s="1" t="b">
        <v>0</v>
      </c>
    </row>
    <row r="74" spans="1:27" x14ac:dyDescent="0.25">
      <c r="A74" s="1" t="b">
        <v>0</v>
      </c>
      <c r="B74" s="1" t="s">
        <v>4777</v>
      </c>
      <c r="C74" s="2">
        <v>1</v>
      </c>
      <c r="D74" s="1" t="s">
        <v>27</v>
      </c>
      <c r="E74" s="2">
        <v>110</v>
      </c>
      <c r="F74" s="1" t="s">
        <v>2120</v>
      </c>
      <c r="G74" s="1" t="s">
        <v>2121</v>
      </c>
      <c r="H74" s="1" t="s">
        <v>2115</v>
      </c>
      <c r="I74" s="2">
        <v>1</v>
      </c>
      <c r="J74" s="3">
        <v>473</v>
      </c>
      <c r="K74" s="3">
        <v>3</v>
      </c>
      <c r="L74" s="3">
        <v>1419</v>
      </c>
      <c r="M74" s="1" t="s">
        <v>29</v>
      </c>
      <c r="N74" s="1" t="s">
        <v>30</v>
      </c>
      <c r="O74" s="3">
        <v>0</v>
      </c>
      <c r="P74" s="4" t="s">
        <v>4724</v>
      </c>
      <c r="Q74" s="1" t="b">
        <v>0</v>
      </c>
      <c r="R74" s="2">
        <v>3</v>
      </c>
      <c r="S74" s="3">
        <v>1419</v>
      </c>
      <c r="T74" s="2" t="s">
        <v>29</v>
      </c>
      <c r="U74" s="3">
        <v>0</v>
      </c>
      <c r="V74" s="2" t="s">
        <v>29</v>
      </c>
      <c r="W74" s="3">
        <v>0</v>
      </c>
      <c r="X74" s="2" t="s">
        <v>29</v>
      </c>
      <c r="Y74" s="3">
        <v>0</v>
      </c>
      <c r="Z74" s="1" t="s">
        <v>31</v>
      </c>
      <c r="AA74" s="1" t="b">
        <v>0</v>
      </c>
    </row>
    <row r="75" spans="1:27" x14ac:dyDescent="0.25">
      <c r="A75" s="1" t="b">
        <v>0</v>
      </c>
      <c r="B75" s="1" t="s">
        <v>4778</v>
      </c>
      <c r="C75" s="2">
        <v>1</v>
      </c>
      <c r="D75" s="1" t="s">
        <v>27</v>
      </c>
      <c r="E75" s="2">
        <v>111</v>
      </c>
      <c r="F75" s="1" t="s">
        <v>2122</v>
      </c>
      <c r="G75" s="1" t="s">
        <v>2123</v>
      </c>
      <c r="H75" s="1" t="s">
        <v>2118</v>
      </c>
      <c r="I75" s="2">
        <v>1</v>
      </c>
      <c r="J75" s="3">
        <v>2600</v>
      </c>
      <c r="K75" s="3">
        <v>2</v>
      </c>
      <c r="L75" s="3">
        <v>5200</v>
      </c>
      <c r="M75" s="1" t="s">
        <v>29</v>
      </c>
      <c r="N75" s="1" t="s">
        <v>30</v>
      </c>
      <c r="O75" s="3">
        <v>0</v>
      </c>
      <c r="P75" s="4" t="s">
        <v>4724</v>
      </c>
      <c r="Q75" s="1" t="b">
        <v>0</v>
      </c>
      <c r="R75" s="2">
        <v>2</v>
      </c>
      <c r="S75" s="3">
        <v>5200</v>
      </c>
      <c r="T75" s="2" t="s">
        <v>29</v>
      </c>
      <c r="U75" s="3">
        <v>0</v>
      </c>
      <c r="V75" s="2" t="s">
        <v>29</v>
      </c>
      <c r="W75" s="3">
        <v>0</v>
      </c>
      <c r="X75" s="2" t="s">
        <v>29</v>
      </c>
      <c r="Y75" s="3">
        <v>0</v>
      </c>
      <c r="Z75" s="1" t="s">
        <v>31</v>
      </c>
      <c r="AA75" s="1" t="b">
        <v>0</v>
      </c>
    </row>
    <row r="76" spans="1:27" x14ac:dyDescent="0.25">
      <c r="A76" s="1" t="b">
        <v>0</v>
      </c>
      <c r="B76" s="1" t="s">
        <v>4779</v>
      </c>
      <c r="C76" s="2">
        <v>1</v>
      </c>
      <c r="D76" s="1" t="s">
        <v>27</v>
      </c>
      <c r="E76" s="2">
        <v>114</v>
      </c>
      <c r="F76" s="1" t="s">
        <v>2124</v>
      </c>
      <c r="G76" s="1" t="s">
        <v>2125</v>
      </c>
      <c r="H76" s="1" t="s">
        <v>2013</v>
      </c>
      <c r="I76" s="2">
        <v>1</v>
      </c>
      <c r="J76" s="3">
        <v>1286</v>
      </c>
      <c r="K76" s="3">
        <v>1</v>
      </c>
      <c r="L76" s="3">
        <v>1286</v>
      </c>
      <c r="M76" s="1" t="s">
        <v>29</v>
      </c>
      <c r="N76" s="1" t="s">
        <v>30</v>
      </c>
      <c r="O76" s="3">
        <v>0</v>
      </c>
      <c r="P76" s="4" t="s">
        <v>4724</v>
      </c>
      <c r="Q76" s="1" t="b">
        <v>0</v>
      </c>
      <c r="R76" s="2">
        <v>1</v>
      </c>
      <c r="S76" s="3">
        <v>1286</v>
      </c>
      <c r="T76" s="2" t="s">
        <v>29</v>
      </c>
      <c r="U76" s="3">
        <v>0</v>
      </c>
      <c r="V76" s="2" t="s">
        <v>29</v>
      </c>
      <c r="W76" s="3">
        <v>0</v>
      </c>
      <c r="X76" s="2" t="s">
        <v>29</v>
      </c>
      <c r="Y76" s="3">
        <v>0</v>
      </c>
      <c r="Z76" s="1" t="s">
        <v>31</v>
      </c>
      <c r="AA76" s="1" t="b">
        <v>0</v>
      </c>
    </row>
    <row r="77" spans="1:27" x14ac:dyDescent="0.25">
      <c r="A77" s="1" t="b">
        <v>0</v>
      </c>
      <c r="B77" s="1" t="s">
        <v>4780</v>
      </c>
      <c r="C77" s="2">
        <v>1</v>
      </c>
      <c r="D77" s="1" t="s">
        <v>27</v>
      </c>
      <c r="E77" s="2">
        <v>145</v>
      </c>
      <c r="F77" s="1" t="s">
        <v>2126</v>
      </c>
      <c r="G77" s="1" t="s">
        <v>2127</v>
      </c>
      <c r="H77" s="1" t="s">
        <v>2127</v>
      </c>
      <c r="I77" s="2">
        <v>1</v>
      </c>
      <c r="J77" s="3">
        <v>80</v>
      </c>
      <c r="K77" s="3">
        <v>20</v>
      </c>
      <c r="L77" s="3">
        <v>1600</v>
      </c>
      <c r="M77" s="1" t="s">
        <v>29</v>
      </c>
      <c r="N77" s="1" t="s">
        <v>40</v>
      </c>
      <c r="O77" s="3">
        <v>0</v>
      </c>
      <c r="P77" s="4" t="s">
        <v>4724</v>
      </c>
      <c r="Q77" s="1" t="b">
        <v>0</v>
      </c>
      <c r="R77" s="2">
        <v>20</v>
      </c>
      <c r="S77" s="3">
        <v>1600</v>
      </c>
      <c r="T77" s="2" t="s">
        <v>29</v>
      </c>
      <c r="U77" s="3">
        <v>0</v>
      </c>
      <c r="V77" s="2" t="s">
        <v>29</v>
      </c>
      <c r="W77" s="3">
        <v>0</v>
      </c>
      <c r="X77" s="2" t="s">
        <v>29</v>
      </c>
      <c r="Y77" s="3">
        <v>0</v>
      </c>
      <c r="Z77" s="1" t="s">
        <v>29</v>
      </c>
      <c r="AA77" s="1" t="b">
        <v>0</v>
      </c>
    </row>
    <row r="78" spans="1:27" x14ac:dyDescent="0.25">
      <c r="A78" s="1" t="b">
        <v>0</v>
      </c>
      <c r="B78" s="1" t="s">
        <v>4781</v>
      </c>
      <c r="C78" s="2">
        <v>1</v>
      </c>
      <c r="D78" s="1" t="s">
        <v>27</v>
      </c>
      <c r="E78" s="2">
        <v>149</v>
      </c>
      <c r="F78" s="1" t="s">
        <v>1982</v>
      </c>
      <c r="G78" s="1" t="s">
        <v>2128</v>
      </c>
      <c r="H78" s="1" t="s">
        <v>2129</v>
      </c>
      <c r="I78" s="2">
        <v>100</v>
      </c>
      <c r="J78" s="3">
        <v>654</v>
      </c>
      <c r="K78" s="3">
        <v>52</v>
      </c>
      <c r="L78" s="3">
        <v>34008</v>
      </c>
      <c r="M78" s="1" t="s">
        <v>29</v>
      </c>
      <c r="N78" s="1" t="s">
        <v>40</v>
      </c>
      <c r="O78" s="3">
        <v>0</v>
      </c>
      <c r="P78" s="4" t="s">
        <v>4724</v>
      </c>
      <c r="Q78" s="1" t="b">
        <v>0</v>
      </c>
      <c r="R78" s="2">
        <v>52</v>
      </c>
      <c r="S78" s="3">
        <v>34008</v>
      </c>
      <c r="T78" s="2" t="s">
        <v>29</v>
      </c>
      <c r="U78" s="3">
        <v>0</v>
      </c>
      <c r="V78" s="2" t="s">
        <v>29</v>
      </c>
      <c r="W78" s="3">
        <v>0</v>
      </c>
      <c r="X78" s="2" t="s">
        <v>29</v>
      </c>
      <c r="Y78" s="3">
        <v>0</v>
      </c>
      <c r="Z78" s="1" t="s">
        <v>29</v>
      </c>
      <c r="AA78" s="1" t="b">
        <v>0</v>
      </c>
    </row>
    <row r="79" spans="1:27" x14ac:dyDescent="0.25">
      <c r="A79" s="1" t="b">
        <v>0</v>
      </c>
      <c r="B79" s="1" t="s">
        <v>4782</v>
      </c>
      <c r="C79" s="2">
        <v>1</v>
      </c>
      <c r="D79" s="1" t="s">
        <v>27</v>
      </c>
      <c r="E79" s="2">
        <v>150</v>
      </c>
      <c r="F79" s="1" t="s">
        <v>2098</v>
      </c>
      <c r="G79" s="1" t="s">
        <v>2130</v>
      </c>
      <c r="H79" s="1" t="s">
        <v>2100</v>
      </c>
      <c r="I79" s="2">
        <v>1</v>
      </c>
      <c r="J79" s="3">
        <v>1220</v>
      </c>
      <c r="K79" s="3">
        <v>7</v>
      </c>
      <c r="L79" s="3">
        <v>8540</v>
      </c>
      <c r="M79" s="1" t="s">
        <v>29</v>
      </c>
      <c r="N79" s="1" t="s">
        <v>40</v>
      </c>
      <c r="O79" s="3">
        <v>0</v>
      </c>
      <c r="P79" s="4" t="s">
        <v>4724</v>
      </c>
      <c r="Q79" s="1" t="b">
        <v>0</v>
      </c>
      <c r="R79" s="2">
        <v>7</v>
      </c>
      <c r="S79" s="3">
        <v>8540</v>
      </c>
      <c r="T79" s="2" t="s">
        <v>29</v>
      </c>
      <c r="U79" s="3">
        <v>0</v>
      </c>
      <c r="V79" s="2" t="s">
        <v>29</v>
      </c>
      <c r="W79" s="3">
        <v>0</v>
      </c>
      <c r="X79" s="2" t="s">
        <v>29</v>
      </c>
      <c r="Y79" s="3">
        <v>0</v>
      </c>
      <c r="Z79" s="1" t="s">
        <v>29</v>
      </c>
      <c r="AA79" s="1" t="b">
        <v>0</v>
      </c>
    </row>
    <row r="80" spans="1:27" x14ac:dyDescent="0.25">
      <c r="A80" s="1" t="b">
        <v>0</v>
      </c>
      <c r="B80" s="1" t="s">
        <v>4783</v>
      </c>
      <c r="C80" s="2">
        <v>1</v>
      </c>
      <c r="D80" s="1" t="s">
        <v>27</v>
      </c>
      <c r="E80" s="2">
        <v>164</v>
      </c>
      <c r="F80" s="1" t="s">
        <v>4784</v>
      </c>
      <c r="G80" s="1" t="s">
        <v>4785</v>
      </c>
      <c r="H80" s="1" t="s">
        <v>4786</v>
      </c>
      <c r="I80" s="2">
        <v>1</v>
      </c>
      <c r="J80" s="3">
        <v>8000</v>
      </c>
      <c r="K80" s="3">
        <v>2</v>
      </c>
      <c r="L80" s="3">
        <v>16000</v>
      </c>
      <c r="M80" s="1" t="s">
        <v>29</v>
      </c>
      <c r="N80" s="1" t="s">
        <v>30</v>
      </c>
      <c r="O80" s="3">
        <v>0</v>
      </c>
      <c r="P80" s="4" t="s">
        <v>4724</v>
      </c>
      <c r="Q80" s="1" t="b">
        <v>0</v>
      </c>
      <c r="R80" s="2">
        <v>2</v>
      </c>
      <c r="S80" s="3">
        <v>16000</v>
      </c>
      <c r="T80" s="2" t="s">
        <v>29</v>
      </c>
      <c r="U80" s="3">
        <v>0</v>
      </c>
      <c r="V80" s="2" t="s">
        <v>29</v>
      </c>
      <c r="W80" s="3">
        <v>0</v>
      </c>
      <c r="X80" s="2" t="s">
        <v>29</v>
      </c>
      <c r="Y80" s="3">
        <v>0</v>
      </c>
      <c r="Z80" s="1" t="s">
        <v>1417</v>
      </c>
      <c r="AA80" s="1" t="b">
        <v>0</v>
      </c>
    </row>
    <row r="81" spans="1:27" x14ac:dyDescent="0.25">
      <c r="A81" s="1" t="b">
        <v>0</v>
      </c>
      <c r="B81" s="1" t="s">
        <v>4787</v>
      </c>
      <c r="C81" s="2">
        <v>1</v>
      </c>
      <c r="D81" s="1" t="s">
        <v>27</v>
      </c>
      <c r="E81" s="2">
        <v>167</v>
      </c>
      <c r="F81" s="1" t="s">
        <v>2205</v>
      </c>
      <c r="G81" s="1" t="s">
        <v>4788</v>
      </c>
      <c r="H81" s="1" t="s">
        <v>2010</v>
      </c>
      <c r="I81" s="2">
        <v>1</v>
      </c>
      <c r="J81" s="3">
        <v>1994</v>
      </c>
      <c r="K81" s="3">
        <v>1</v>
      </c>
      <c r="L81" s="3">
        <v>1994</v>
      </c>
      <c r="M81" s="1" t="s">
        <v>29</v>
      </c>
      <c r="N81" s="1" t="s">
        <v>30</v>
      </c>
      <c r="O81" s="3">
        <v>0</v>
      </c>
      <c r="P81" s="4" t="s">
        <v>4724</v>
      </c>
      <c r="Q81" s="1" t="b">
        <v>0</v>
      </c>
      <c r="R81" s="2">
        <v>1</v>
      </c>
      <c r="S81" s="3">
        <v>1994</v>
      </c>
      <c r="T81" s="2" t="s">
        <v>29</v>
      </c>
      <c r="U81" s="3">
        <v>0</v>
      </c>
      <c r="V81" s="2" t="s">
        <v>29</v>
      </c>
      <c r="W81" s="3">
        <v>0</v>
      </c>
      <c r="X81" s="2" t="s">
        <v>29</v>
      </c>
      <c r="Y81" s="3">
        <v>0</v>
      </c>
      <c r="Z81" s="1" t="s">
        <v>1417</v>
      </c>
      <c r="AA81" s="1" t="b">
        <v>0</v>
      </c>
    </row>
    <row r="82" spans="1:27" x14ac:dyDescent="0.25">
      <c r="A82" s="1" t="b">
        <v>0</v>
      </c>
      <c r="B82" s="1" t="s">
        <v>4789</v>
      </c>
      <c r="C82" s="2">
        <v>1</v>
      </c>
      <c r="D82" s="1" t="s">
        <v>27</v>
      </c>
      <c r="E82" s="2">
        <v>170</v>
      </c>
      <c r="F82" s="1" t="s">
        <v>2182</v>
      </c>
      <c r="G82" s="1" t="s">
        <v>2183</v>
      </c>
      <c r="H82" s="1" t="s">
        <v>2010</v>
      </c>
      <c r="I82" s="2">
        <v>1</v>
      </c>
      <c r="J82" s="3">
        <v>1438</v>
      </c>
      <c r="K82" s="3">
        <v>1</v>
      </c>
      <c r="L82" s="3">
        <v>1438</v>
      </c>
      <c r="M82" s="1" t="s">
        <v>29</v>
      </c>
      <c r="N82" s="1" t="s">
        <v>30</v>
      </c>
      <c r="O82" s="3">
        <v>0</v>
      </c>
      <c r="P82" s="4" t="s">
        <v>4724</v>
      </c>
      <c r="Q82" s="1" t="b">
        <v>0</v>
      </c>
      <c r="R82" s="2">
        <v>1</v>
      </c>
      <c r="S82" s="3">
        <v>1438</v>
      </c>
      <c r="T82" s="2" t="s">
        <v>29</v>
      </c>
      <c r="U82" s="3">
        <v>0</v>
      </c>
      <c r="V82" s="2" t="s">
        <v>29</v>
      </c>
      <c r="W82" s="3">
        <v>0</v>
      </c>
      <c r="X82" s="2" t="s">
        <v>29</v>
      </c>
      <c r="Y82" s="3">
        <v>0</v>
      </c>
      <c r="Z82" s="1" t="s">
        <v>1417</v>
      </c>
      <c r="AA82" s="1" t="b">
        <v>0</v>
      </c>
    </row>
    <row r="83" spans="1:27" x14ac:dyDescent="0.25">
      <c r="A83" s="1" t="b">
        <v>0</v>
      </c>
      <c r="B83" s="1" t="s">
        <v>4790</v>
      </c>
      <c r="C83" s="2">
        <v>1</v>
      </c>
      <c r="D83" s="1" t="s">
        <v>27</v>
      </c>
      <c r="E83" s="2">
        <v>171</v>
      </c>
      <c r="F83" s="1" t="s">
        <v>2152</v>
      </c>
      <c r="G83" s="1" t="s">
        <v>2153</v>
      </c>
      <c r="H83" s="1" t="s">
        <v>2010</v>
      </c>
      <c r="I83" s="2">
        <v>1</v>
      </c>
      <c r="J83" s="3">
        <v>1994</v>
      </c>
      <c r="K83" s="3">
        <v>2</v>
      </c>
      <c r="L83" s="3">
        <v>3988</v>
      </c>
      <c r="M83" s="1" t="s">
        <v>29</v>
      </c>
      <c r="N83" s="1" t="s">
        <v>30</v>
      </c>
      <c r="O83" s="3">
        <v>0</v>
      </c>
      <c r="P83" s="4" t="s">
        <v>4724</v>
      </c>
      <c r="Q83" s="1" t="b">
        <v>0</v>
      </c>
      <c r="R83" s="2">
        <v>2</v>
      </c>
      <c r="S83" s="3">
        <v>3988</v>
      </c>
      <c r="T83" s="2" t="s">
        <v>29</v>
      </c>
      <c r="U83" s="3">
        <v>0</v>
      </c>
      <c r="V83" s="2" t="s">
        <v>29</v>
      </c>
      <c r="W83" s="3">
        <v>0</v>
      </c>
      <c r="X83" s="2" t="s">
        <v>29</v>
      </c>
      <c r="Y83" s="3">
        <v>0</v>
      </c>
      <c r="Z83" s="1" t="s">
        <v>1417</v>
      </c>
      <c r="AA83" s="1" t="b">
        <v>0</v>
      </c>
    </row>
    <row r="84" spans="1:27" x14ac:dyDescent="0.25">
      <c r="A84" s="1" t="b">
        <v>0</v>
      </c>
      <c r="B84" s="1" t="s">
        <v>4791</v>
      </c>
      <c r="C84" s="2">
        <v>1</v>
      </c>
      <c r="D84" s="1" t="s">
        <v>27</v>
      </c>
      <c r="E84" s="2">
        <v>174</v>
      </c>
      <c r="F84" s="1" t="s">
        <v>2163</v>
      </c>
      <c r="G84" s="1" t="s">
        <v>4792</v>
      </c>
      <c r="H84" s="1" t="s">
        <v>2010</v>
      </c>
      <c r="I84" s="2">
        <v>1</v>
      </c>
      <c r="J84" s="3">
        <v>3441</v>
      </c>
      <c r="K84" s="3">
        <v>2</v>
      </c>
      <c r="L84" s="3">
        <v>6882</v>
      </c>
      <c r="M84" s="1" t="s">
        <v>29</v>
      </c>
      <c r="N84" s="1" t="s">
        <v>30</v>
      </c>
      <c r="O84" s="3">
        <v>0</v>
      </c>
      <c r="P84" s="4" t="s">
        <v>4724</v>
      </c>
      <c r="Q84" s="1" t="b">
        <v>0</v>
      </c>
      <c r="R84" s="2">
        <v>2</v>
      </c>
      <c r="S84" s="3">
        <v>6882</v>
      </c>
      <c r="T84" s="2" t="s">
        <v>29</v>
      </c>
      <c r="U84" s="3">
        <v>0</v>
      </c>
      <c r="V84" s="2" t="s">
        <v>29</v>
      </c>
      <c r="W84" s="3">
        <v>0</v>
      </c>
      <c r="X84" s="2" t="s">
        <v>29</v>
      </c>
      <c r="Y84" s="3">
        <v>0</v>
      </c>
      <c r="Z84" s="1" t="s">
        <v>1417</v>
      </c>
      <c r="AA84" s="1" t="b">
        <v>0</v>
      </c>
    </row>
    <row r="85" spans="1:27" x14ac:dyDescent="0.25">
      <c r="A85" s="1" t="b">
        <v>0</v>
      </c>
      <c r="B85" s="1" t="s">
        <v>4793</v>
      </c>
      <c r="C85" s="2">
        <v>1</v>
      </c>
      <c r="D85" s="1" t="s">
        <v>27</v>
      </c>
      <c r="E85" s="2">
        <v>177</v>
      </c>
      <c r="F85" s="1" t="s">
        <v>4794</v>
      </c>
      <c r="G85" s="1" t="s">
        <v>4795</v>
      </c>
      <c r="H85" s="1" t="s">
        <v>2013</v>
      </c>
      <c r="I85" s="2">
        <v>1</v>
      </c>
      <c r="J85" s="3">
        <v>1000</v>
      </c>
      <c r="K85" s="3">
        <v>2</v>
      </c>
      <c r="L85" s="3">
        <v>2000</v>
      </c>
      <c r="M85" s="1" t="s">
        <v>29</v>
      </c>
      <c r="N85" s="1" t="s">
        <v>40</v>
      </c>
      <c r="O85" s="3">
        <v>0</v>
      </c>
      <c r="P85" s="4" t="s">
        <v>4724</v>
      </c>
      <c r="Q85" s="1" t="b">
        <v>0</v>
      </c>
      <c r="R85" s="2">
        <v>2</v>
      </c>
      <c r="S85" s="3">
        <v>2000</v>
      </c>
      <c r="T85" s="2" t="s">
        <v>29</v>
      </c>
      <c r="U85" s="3">
        <v>0</v>
      </c>
      <c r="V85" s="2" t="s">
        <v>29</v>
      </c>
      <c r="W85" s="3">
        <v>0</v>
      </c>
      <c r="X85" s="2" t="s">
        <v>29</v>
      </c>
      <c r="Y85" s="3">
        <v>0</v>
      </c>
      <c r="Z85" s="1" t="s">
        <v>1417</v>
      </c>
      <c r="AA85" s="1" t="b">
        <v>0</v>
      </c>
    </row>
    <row r="86" spans="1:27" x14ac:dyDescent="0.25">
      <c r="A86" s="1" t="b">
        <v>0</v>
      </c>
      <c r="B86" s="1" t="s">
        <v>4796</v>
      </c>
      <c r="C86" s="2">
        <v>1</v>
      </c>
      <c r="D86" s="1" t="s">
        <v>27</v>
      </c>
      <c r="E86" s="2">
        <v>178</v>
      </c>
      <c r="F86" s="1" t="s">
        <v>2277</v>
      </c>
      <c r="G86" s="1" t="s">
        <v>4797</v>
      </c>
      <c r="H86" s="1" t="s">
        <v>2106</v>
      </c>
      <c r="I86" s="2">
        <v>1</v>
      </c>
      <c r="J86" s="3">
        <v>11</v>
      </c>
      <c r="K86" s="3">
        <v>600</v>
      </c>
      <c r="L86" s="3">
        <v>6600</v>
      </c>
      <c r="M86" s="1" t="s">
        <v>29</v>
      </c>
      <c r="N86" s="1" t="s">
        <v>30</v>
      </c>
      <c r="O86" s="3">
        <v>0</v>
      </c>
      <c r="P86" s="4" t="s">
        <v>4724</v>
      </c>
      <c r="Q86" s="1" t="b">
        <v>0</v>
      </c>
      <c r="R86" s="2">
        <v>600</v>
      </c>
      <c r="S86" s="3">
        <v>6600</v>
      </c>
      <c r="T86" s="2" t="s">
        <v>29</v>
      </c>
      <c r="U86" s="3">
        <v>0</v>
      </c>
      <c r="V86" s="2" t="s">
        <v>29</v>
      </c>
      <c r="W86" s="3">
        <v>0</v>
      </c>
      <c r="X86" s="2" t="s">
        <v>29</v>
      </c>
      <c r="Y86" s="3">
        <v>0</v>
      </c>
      <c r="Z86" s="1" t="s">
        <v>1417</v>
      </c>
      <c r="AA86" s="1" t="b">
        <v>0</v>
      </c>
    </row>
    <row r="87" spans="1:27" x14ac:dyDescent="0.25">
      <c r="A87" s="1" t="b">
        <v>0</v>
      </c>
      <c r="B87" s="1" t="s">
        <v>4798</v>
      </c>
      <c r="C87" s="2">
        <v>1</v>
      </c>
      <c r="D87" s="1" t="s">
        <v>27</v>
      </c>
      <c r="E87" s="2">
        <v>185</v>
      </c>
      <c r="F87" s="1" t="s">
        <v>4799</v>
      </c>
      <c r="G87" s="1" t="s">
        <v>4800</v>
      </c>
      <c r="H87" s="1" t="s">
        <v>2193</v>
      </c>
      <c r="I87" s="2">
        <v>1</v>
      </c>
      <c r="J87" s="3">
        <v>1000</v>
      </c>
      <c r="K87" s="3">
        <v>2</v>
      </c>
      <c r="L87" s="3">
        <v>2000</v>
      </c>
      <c r="M87" s="1" t="s">
        <v>29</v>
      </c>
      <c r="N87" s="1" t="s">
        <v>30</v>
      </c>
      <c r="O87" s="3">
        <v>0</v>
      </c>
      <c r="P87" s="4" t="s">
        <v>4724</v>
      </c>
      <c r="Q87" s="1" t="b">
        <v>0</v>
      </c>
      <c r="R87" s="2">
        <v>2</v>
      </c>
      <c r="S87" s="3">
        <v>2000</v>
      </c>
      <c r="T87" s="2" t="s">
        <v>29</v>
      </c>
      <c r="U87" s="3">
        <v>0</v>
      </c>
      <c r="V87" s="2" t="s">
        <v>29</v>
      </c>
      <c r="W87" s="3">
        <v>0</v>
      </c>
      <c r="X87" s="2" t="s">
        <v>29</v>
      </c>
      <c r="Y87" s="3">
        <v>0</v>
      </c>
      <c r="Z87" s="1" t="s">
        <v>1417</v>
      </c>
      <c r="AA87" s="1" t="b">
        <v>0</v>
      </c>
    </row>
    <row r="88" spans="1:27" x14ac:dyDescent="0.25">
      <c r="A88" s="1" t="b">
        <v>0</v>
      </c>
      <c r="B88" s="1" t="s">
        <v>4801</v>
      </c>
      <c r="C88" s="2">
        <v>1</v>
      </c>
      <c r="D88" s="1" t="s">
        <v>776</v>
      </c>
      <c r="E88" s="2">
        <v>143</v>
      </c>
      <c r="F88" s="1" t="s">
        <v>2133</v>
      </c>
      <c r="G88" s="1" t="s">
        <v>2134</v>
      </c>
      <c r="H88" s="1" t="s">
        <v>2135</v>
      </c>
      <c r="I88" s="2">
        <v>2</v>
      </c>
      <c r="J88" s="3">
        <v>1575</v>
      </c>
      <c r="K88" s="3">
        <v>5</v>
      </c>
      <c r="L88" s="3">
        <v>7875</v>
      </c>
      <c r="M88" s="1" t="s">
        <v>751</v>
      </c>
      <c r="N88" s="1" t="s">
        <v>30</v>
      </c>
      <c r="O88" s="3">
        <v>0</v>
      </c>
      <c r="P88" s="4" t="s">
        <v>4724</v>
      </c>
      <c r="Q88" s="1" t="b">
        <v>0</v>
      </c>
      <c r="R88" s="2">
        <v>5</v>
      </c>
      <c r="S88" s="3">
        <v>7875</v>
      </c>
      <c r="T88" s="2" t="s">
        <v>29</v>
      </c>
      <c r="U88" s="3">
        <v>0</v>
      </c>
      <c r="V88" s="2" t="s">
        <v>29</v>
      </c>
      <c r="W88" s="3">
        <v>0</v>
      </c>
      <c r="X88" s="2" t="s">
        <v>29</v>
      </c>
      <c r="Y88" s="3">
        <v>0</v>
      </c>
      <c r="Z88" s="1" t="s">
        <v>29</v>
      </c>
      <c r="AA88" s="1" t="b">
        <v>0</v>
      </c>
    </row>
    <row r="89" spans="1:27" x14ac:dyDescent="0.25">
      <c r="A89" s="1" t="b">
        <v>0</v>
      </c>
      <c r="B89" s="1" t="s">
        <v>4802</v>
      </c>
      <c r="C89" s="2">
        <v>1</v>
      </c>
      <c r="D89" s="1" t="s">
        <v>776</v>
      </c>
      <c r="E89" s="2">
        <v>148</v>
      </c>
      <c r="F89" s="1" t="s">
        <v>1982</v>
      </c>
      <c r="G89" s="1" t="s">
        <v>2136</v>
      </c>
      <c r="H89" s="1" t="s">
        <v>2106</v>
      </c>
      <c r="I89" s="2">
        <v>100</v>
      </c>
      <c r="J89" s="3">
        <v>496</v>
      </c>
      <c r="K89" s="3">
        <v>20</v>
      </c>
      <c r="L89" s="3">
        <v>9920</v>
      </c>
      <c r="M89" s="1" t="s">
        <v>29</v>
      </c>
      <c r="N89" s="1" t="s">
        <v>40</v>
      </c>
      <c r="O89" s="3">
        <v>0</v>
      </c>
      <c r="P89" s="4" t="s">
        <v>4724</v>
      </c>
      <c r="Q89" s="1" t="b">
        <v>0</v>
      </c>
      <c r="R89" s="2">
        <v>20</v>
      </c>
      <c r="S89" s="3">
        <v>9920</v>
      </c>
      <c r="T89" s="2" t="s">
        <v>29</v>
      </c>
      <c r="U89" s="3">
        <v>0</v>
      </c>
      <c r="V89" s="2" t="s">
        <v>29</v>
      </c>
      <c r="W89" s="3">
        <v>0</v>
      </c>
      <c r="X89" s="2" t="s">
        <v>29</v>
      </c>
      <c r="Y89" s="3">
        <v>0</v>
      </c>
      <c r="Z89" s="1" t="s">
        <v>29</v>
      </c>
      <c r="AA89" s="1" t="b">
        <v>0</v>
      </c>
    </row>
    <row r="90" spans="1:27" x14ac:dyDescent="0.25">
      <c r="A90" s="1" t="b">
        <v>0</v>
      </c>
      <c r="B90" s="1" t="s">
        <v>4803</v>
      </c>
      <c r="C90" s="2">
        <v>2</v>
      </c>
      <c r="D90" s="1" t="s">
        <v>752</v>
      </c>
      <c r="E90" s="2">
        <v>3</v>
      </c>
      <c r="F90" s="1" t="s">
        <v>2008</v>
      </c>
      <c r="G90" s="1" t="s">
        <v>2009</v>
      </c>
      <c r="H90" s="1" t="s">
        <v>2010</v>
      </c>
      <c r="I90" s="2">
        <v>1</v>
      </c>
      <c r="J90" s="3">
        <v>2540</v>
      </c>
      <c r="K90" s="3">
        <v>3</v>
      </c>
      <c r="L90" s="3">
        <v>7620</v>
      </c>
      <c r="M90" s="1" t="s">
        <v>29</v>
      </c>
      <c r="N90" s="1" t="s">
        <v>30</v>
      </c>
      <c r="O90" s="3">
        <v>0</v>
      </c>
      <c r="P90" s="4" t="s">
        <v>4724</v>
      </c>
      <c r="Q90" s="1" t="b">
        <v>0</v>
      </c>
      <c r="R90" s="2">
        <v>3</v>
      </c>
      <c r="S90" s="3">
        <v>7620</v>
      </c>
      <c r="T90" s="2" t="s">
        <v>29</v>
      </c>
      <c r="U90" s="3">
        <v>0</v>
      </c>
      <c r="V90" s="2" t="s">
        <v>29</v>
      </c>
      <c r="W90" s="3">
        <v>0</v>
      </c>
      <c r="X90" s="2" t="s">
        <v>29</v>
      </c>
      <c r="Y90" s="3">
        <v>0</v>
      </c>
      <c r="Z90" s="1" t="s">
        <v>31</v>
      </c>
      <c r="AA90" s="1" t="b">
        <v>0</v>
      </c>
    </row>
    <row r="91" spans="1:27" x14ac:dyDescent="0.25">
      <c r="A91" s="1" t="b">
        <v>0</v>
      </c>
      <c r="B91" s="1" t="s">
        <v>4804</v>
      </c>
      <c r="C91" s="2">
        <v>2</v>
      </c>
      <c r="D91" s="1" t="s">
        <v>752</v>
      </c>
      <c r="E91" s="2">
        <v>4</v>
      </c>
      <c r="F91" s="1" t="s">
        <v>2008</v>
      </c>
      <c r="G91" s="1" t="s">
        <v>2009</v>
      </c>
      <c r="H91" s="1" t="s">
        <v>2010</v>
      </c>
      <c r="I91" s="2">
        <v>1</v>
      </c>
      <c r="J91" s="3">
        <v>2540</v>
      </c>
      <c r="K91" s="3">
        <v>3</v>
      </c>
      <c r="L91" s="3">
        <v>7620</v>
      </c>
      <c r="M91" s="1" t="s">
        <v>29</v>
      </c>
      <c r="N91" s="1" t="s">
        <v>40</v>
      </c>
      <c r="O91" s="3">
        <v>0</v>
      </c>
      <c r="P91" s="4" t="s">
        <v>4724</v>
      </c>
      <c r="Q91" s="1" t="b">
        <v>0</v>
      </c>
      <c r="R91" s="2">
        <v>3</v>
      </c>
      <c r="S91" s="3">
        <v>7620</v>
      </c>
      <c r="T91" s="2" t="s">
        <v>29</v>
      </c>
      <c r="U91" s="3">
        <v>0</v>
      </c>
      <c r="V91" s="2" t="s">
        <v>29</v>
      </c>
      <c r="W91" s="3">
        <v>0</v>
      </c>
      <c r="X91" s="2" t="s">
        <v>29</v>
      </c>
      <c r="Y91" s="3">
        <v>0</v>
      </c>
      <c r="Z91" s="1" t="s">
        <v>31</v>
      </c>
      <c r="AA91" s="1" t="b">
        <v>0</v>
      </c>
    </row>
    <row r="92" spans="1:27" x14ac:dyDescent="0.25">
      <c r="A92" s="1" t="b">
        <v>0</v>
      </c>
      <c r="B92" s="1" t="s">
        <v>4805</v>
      </c>
      <c r="C92" s="2">
        <v>2</v>
      </c>
      <c r="D92" s="1" t="s">
        <v>752</v>
      </c>
      <c r="E92" s="2">
        <v>5</v>
      </c>
      <c r="F92" s="1" t="s">
        <v>2137</v>
      </c>
      <c r="G92" s="1" t="s">
        <v>2138</v>
      </c>
      <c r="H92" s="1" t="s">
        <v>2030</v>
      </c>
      <c r="I92" s="2">
        <v>1</v>
      </c>
      <c r="J92" s="3">
        <v>496</v>
      </c>
      <c r="K92" s="3">
        <v>1</v>
      </c>
      <c r="L92" s="3">
        <v>496</v>
      </c>
      <c r="M92" s="1" t="s">
        <v>29</v>
      </c>
      <c r="N92" s="1" t="s">
        <v>40</v>
      </c>
      <c r="O92" s="3">
        <v>0</v>
      </c>
      <c r="P92" s="4" t="s">
        <v>4724</v>
      </c>
      <c r="Q92" s="1" t="b">
        <v>0</v>
      </c>
      <c r="R92" s="2">
        <v>1</v>
      </c>
      <c r="S92" s="3">
        <v>496</v>
      </c>
      <c r="T92" s="2" t="s">
        <v>29</v>
      </c>
      <c r="U92" s="3">
        <v>0</v>
      </c>
      <c r="V92" s="2" t="s">
        <v>29</v>
      </c>
      <c r="W92" s="3">
        <v>0</v>
      </c>
      <c r="X92" s="2" t="s">
        <v>29</v>
      </c>
      <c r="Y92" s="3">
        <v>0</v>
      </c>
      <c r="Z92" s="1" t="s">
        <v>31</v>
      </c>
      <c r="AA92" s="1" t="b">
        <v>0</v>
      </c>
    </row>
    <row r="93" spans="1:27" x14ac:dyDescent="0.25">
      <c r="A93" s="1" t="b">
        <v>0</v>
      </c>
      <c r="B93" s="1" t="s">
        <v>4806</v>
      </c>
      <c r="C93" s="2">
        <v>2</v>
      </c>
      <c r="D93" s="1" t="s">
        <v>752</v>
      </c>
      <c r="E93" s="2">
        <v>6</v>
      </c>
      <c r="F93" s="1" t="s">
        <v>2011</v>
      </c>
      <c r="G93" s="1" t="s">
        <v>2012</v>
      </c>
      <c r="H93" s="1" t="s">
        <v>2013</v>
      </c>
      <c r="I93" s="2">
        <v>1</v>
      </c>
      <c r="J93" s="3">
        <v>2070</v>
      </c>
      <c r="K93" s="3">
        <v>2</v>
      </c>
      <c r="L93" s="3">
        <v>4140</v>
      </c>
      <c r="M93" s="1" t="s">
        <v>29</v>
      </c>
      <c r="N93" s="1" t="s">
        <v>30</v>
      </c>
      <c r="O93" s="3">
        <v>0</v>
      </c>
      <c r="P93" s="4" t="s">
        <v>4724</v>
      </c>
      <c r="Q93" s="1" t="b">
        <v>0</v>
      </c>
      <c r="R93" s="2">
        <v>2</v>
      </c>
      <c r="S93" s="3">
        <v>4140</v>
      </c>
      <c r="T93" s="2" t="s">
        <v>29</v>
      </c>
      <c r="U93" s="3">
        <v>0</v>
      </c>
      <c r="V93" s="2" t="s">
        <v>29</v>
      </c>
      <c r="W93" s="3">
        <v>0</v>
      </c>
      <c r="X93" s="2" t="s">
        <v>29</v>
      </c>
      <c r="Y93" s="3">
        <v>0</v>
      </c>
      <c r="Z93" s="1" t="s">
        <v>31</v>
      </c>
      <c r="AA93" s="1" t="b">
        <v>0</v>
      </c>
    </row>
    <row r="94" spans="1:27" x14ac:dyDescent="0.25">
      <c r="A94" s="1" t="b">
        <v>0</v>
      </c>
      <c r="B94" s="1" t="s">
        <v>4807</v>
      </c>
      <c r="C94" s="2">
        <v>2</v>
      </c>
      <c r="D94" s="1" t="s">
        <v>752</v>
      </c>
      <c r="E94" s="2">
        <v>8</v>
      </c>
      <c r="F94" s="1" t="s">
        <v>2014</v>
      </c>
      <c r="G94" s="1" t="s">
        <v>2015</v>
      </c>
      <c r="H94" s="1" t="s">
        <v>2016</v>
      </c>
      <c r="I94" s="2">
        <v>1</v>
      </c>
      <c r="J94" s="3">
        <v>190</v>
      </c>
      <c r="K94" s="3">
        <v>1</v>
      </c>
      <c r="L94" s="3">
        <v>190</v>
      </c>
      <c r="M94" s="1" t="s">
        <v>29</v>
      </c>
      <c r="N94" s="1" t="s">
        <v>30</v>
      </c>
      <c r="O94" s="3">
        <v>0</v>
      </c>
      <c r="P94" s="4" t="s">
        <v>4724</v>
      </c>
      <c r="Q94" s="1" t="b">
        <v>0</v>
      </c>
      <c r="R94" s="2">
        <v>1</v>
      </c>
      <c r="S94" s="3">
        <v>190</v>
      </c>
      <c r="T94" s="2" t="s">
        <v>29</v>
      </c>
      <c r="U94" s="3">
        <v>0</v>
      </c>
      <c r="V94" s="2" t="s">
        <v>29</v>
      </c>
      <c r="W94" s="3">
        <v>0</v>
      </c>
      <c r="X94" s="2" t="s">
        <v>29</v>
      </c>
      <c r="Y94" s="3">
        <v>0</v>
      </c>
      <c r="Z94" s="1" t="s">
        <v>31</v>
      </c>
      <c r="AA94" s="1" t="b">
        <v>0</v>
      </c>
    </row>
    <row r="95" spans="1:27" x14ac:dyDescent="0.25">
      <c r="A95" s="1" t="b">
        <v>0</v>
      </c>
      <c r="B95" s="1" t="s">
        <v>4808</v>
      </c>
      <c r="C95" s="2">
        <v>2</v>
      </c>
      <c r="D95" s="1" t="s">
        <v>752</v>
      </c>
      <c r="E95" s="2">
        <v>12</v>
      </c>
      <c r="F95" s="1" t="s">
        <v>2017</v>
      </c>
      <c r="G95" s="1" t="s">
        <v>2018</v>
      </c>
      <c r="H95" s="1" t="s">
        <v>2019</v>
      </c>
      <c r="I95" s="2">
        <v>5</v>
      </c>
      <c r="J95" s="3">
        <v>1478</v>
      </c>
      <c r="K95" s="3">
        <v>2</v>
      </c>
      <c r="L95" s="3">
        <v>2956</v>
      </c>
      <c r="M95" s="1" t="s">
        <v>29</v>
      </c>
      <c r="N95" s="1" t="s">
        <v>30</v>
      </c>
      <c r="O95" s="3">
        <v>0</v>
      </c>
      <c r="P95" s="4" t="s">
        <v>4724</v>
      </c>
      <c r="Q95" s="1" t="b">
        <v>0</v>
      </c>
      <c r="R95" s="2">
        <v>2</v>
      </c>
      <c r="S95" s="3">
        <v>2956</v>
      </c>
      <c r="T95" s="2" t="s">
        <v>29</v>
      </c>
      <c r="U95" s="3">
        <v>0</v>
      </c>
      <c r="V95" s="2" t="s">
        <v>29</v>
      </c>
      <c r="W95" s="3">
        <v>0</v>
      </c>
      <c r="X95" s="2" t="s">
        <v>29</v>
      </c>
      <c r="Y95" s="3">
        <v>0</v>
      </c>
      <c r="Z95" s="1" t="s">
        <v>31</v>
      </c>
      <c r="AA95" s="1" t="b">
        <v>0</v>
      </c>
    </row>
    <row r="96" spans="1:27" x14ac:dyDescent="0.25">
      <c r="A96" s="1" t="b">
        <v>0</v>
      </c>
      <c r="B96" s="1" t="s">
        <v>4809</v>
      </c>
      <c r="C96" s="2">
        <v>2</v>
      </c>
      <c r="D96" s="1" t="s">
        <v>752</v>
      </c>
      <c r="E96" s="2">
        <v>13</v>
      </c>
      <c r="F96" s="1" t="s">
        <v>2139</v>
      </c>
      <c r="G96" s="1" t="s">
        <v>2140</v>
      </c>
      <c r="H96" s="1" t="s">
        <v>2010</v>
      </c>
      <c r="I96" s="2">
        <v>1</v>
      </c>
      <c r="J96" s="3">
        <v>1015</v>
      </c>
      <c r="K96" s="3">
        <v>1</v>
      </c>
      <c r="L96" s="3">
        <v>1015</v>
      </c>
      <c r="M96" s="1" t="s">
        <v>29</v>
      </c>
      <c r="N96" s="1" t="s">
        <v>30</v>
      </c>
      <c r="O96" s="3">
        <v>0</v>
      </c>
      <c r="P96" s="4" t="s">
        <v>4724</v>
      </c>
      <c r="Q96" s="1" t="b">
        <v>0</v>
      </c>
      <c r="R96" s="2">
        <v>1</v>
      </c>
      <c r="S96" s="3">
        <v>1015</v>
      </c>
      <c r="T96" s="2" t="s">
        <v>29</v>
      </c>
      <c r="U96" s="3">
        <v>0</v>
      </c>
      <c r="V96" s="2" t="s">
        <v>29</v>
      </c>
      <c r="W96" s="3">
        <v>0</v>
      </c>
      <c r="X96" s="2" t="s">
        <v>29</v>
      </c>
      <c r="Y96" s="3">
        <v>0</v>
      </c>
      <c r="Z96" s="1" t="s">
        <v>31</v>
      </c>
      <c r="AA96" s="1" t="b">
        <v>0</v>
      </c>
    </row>
    <row r="97" spans="1:27" x14ac:dyDescent="0.25">
      <c r="A97" s="1" t="b">
        <v>0</v>
      </c>
      <c r="B97" s="1" t="s">
        <v>4810</v>
      </c>
      <c r="C97" s="2">
        <v>2</v>
      </c>
      <c r="D97" s="1" t="s">
        <v>752</v>
      </c>
      <c r="E97" s="2">
        <v>17</v>
      </c>
      <c r="F97" s="1" t="s">
        <v>2141</v>
      </c>
      <c r="G97" s="1" t="s">
        <v>2142</v>
      </c>
      <c r="H97" s="1" t="s">
        <v>2143</v>
      </c>
      <c r="I97" s="2">
        <v>1</v>
      </c>
      <c r="J97" s="3">
        <v>1222</v>
      </c>
      <c r="K97" s="3">
        <v>1</v>
      </c>
      <c r="L97" s="3">
        <v>1222</v>
      </c>
      <c r="M97" s="1" t="s">
        <v>29</v>
      </c>
      <c r="N97" s="1" t="s">
        <v>30</v>
      </c>
      <c r="O97" s="3">
        <v>0</v>
      </c>
      <c r="P97" s="4" t="s">
        <v>4724</v>
      </c>
      <c r="Q97" s="1" t="b">
        <v>0</v>
      </c>
      <c r="R97" s="2">
        <v>1</v>
      </c>
      <c r="S97" s="3">
        <v>1222</v>
      </c>
      <c r="T97" s="2" t="s">
        <v>29</v>
      </c>
      <c r="U97" s="3">
        <v>0</v>
      </c>
      <c r="V97" s="2" t="s">
        <v>29</v>
      </c>
      <c r="W97" s="3">
        <v>0</v>
      </c>
      <c r="X97" s="2" t="s">
        <v>29</v>
      </c>
      <c r="Y97" s="3">
        <v>0</v>
      </c>
      <c r="Z97" s="1" t="s">
        <v>31</v>
      </c>
      <c r="AA97" s="1" t="b">
        <v>0</v>
      </c>
    </row>
    <row r="98" spans="1:27" x14ac:dyDescent="0.25">
      <c r="A98" s="1" t="b">
        <v>0</v>
      </c>
      <c r="B98" s="1" t="s">
        <v>4811</v>
      </c>
      <c r="C98" s="2">
        <v>2</v>
      </c>
      <c r="D98" s="1" t="s">
        <v>752</v>
      </c>
      <c r="E98" s="2">
        <v>18</v>
      </c>
      <c r="F98" s="1" t="s">
        <v>2026</v>
      </c>
      <c r="G98" s="1" t="s">
        <v>2144</v>
      </c>
      <c r="H98" s="1" t="s">
        <v>2013</v>
      </c>
      <c r="I98" s="2">
        <v>1</v>
      </c>
      <c r="J98" s="3">
        <v>1748</v>
      </c>
      <c r="K98" s="3">
        <v>1</v>
      </c>
      <c r="L98" s="3">
        <v>1748</v>
      </c>
      <c r="M98" s="1" t="s">
        <v>29</v>
      </c>
      <c r="N98" s="1" t="s">
        <v>30</v>
      </c>
      <c r="O98" s="3">
        <v>0</v>
      </c>
      <c r="P98" s="4" t="s">
        <v>4724</v>
      </c>
      <c r="Q98" s="1" t="b">
        <v>0</v>
      </c>
      <c r="R98" s="2">
        <v>1</v>
      </c>
      <c r="S98" s="3">
        <v>1748</v>
      </c>
      <c r="T98" s="2" t="s">
        <v>29</v>
      </c>
      <c r="U98" s="3">
        <v>0</v>
      </c>
      <c r="V98" s="2" t="s">
        <v>29</v>
      </c>
      <c r="W98" s="3">
        <v>0</v>
      </c>
      <c r="X98" s="2" t="s">
        <v>29</v>
      </c>
      <c r="Y98" s="3">
        <v>0</v>
      </c>
      <c r="Z98" s="1" t="s">
        <v>31</v>
      </c>
      <c r="AA98" s="1" t="b">
        <v>0</v>
      </c>
    </row>
    <row r="99" spans="1:27" x14ac:dyDescent="0.25">
      <c r="A99" s="1" t="b">
        <v>0</v>
      </c>
      <c r="B99" s="1" t="s">
        <v>4812</v>
      </c>
      <c r="C99" s="2">
        <v>2</v>
      </c>
      <c r="D99" s="1" t="s">
        <v>752</v>
      </c>
      <c r="E99" s="2">
        <v>20</v>
      </c>
      <c r="F99" s="1" t="s">
        <v>2145</v>
      </c>
      <c r="G99" s="1" t="s">
        <v>2029</v>
      </c>
      <c r="H99" s="1" t="s">
        <v>2010</v>
      </c>
      <c r="I99" s="2">
        <v>1</v>
      </c>
      <c r="J99" s="3">
        <v>831</v>
      </c>
      <c r="K99" s="3">
        <v>2</v>
      </c>
      <c r="L99" s="3">
        <v>1662</v>
      </c>
      <c r="M99" s="1" t="s">
        <v>29</v>
      </c>
      <c r="N99" s="1" t="s">
        <v>30</v>
      </c>
      <c r="O99" s="3">
        <v>0</v>
      </c>
      <c r="P99" s="4" t="s">
        <v>4724</v>
      </c>
      <c r="Q99" s="1" t="b">
        <v>0</v>
      </c>
      <c r="R99" s="2">
        <v>2</v>
      </c>
      <c r="S99" s="3">
        <v>1662</v>
      </c>
      <c r="T99" s="2" t="s">
        <v>29</v>
      </c>
      <c r="U99" s="3">
        <v>0</v>
      </c>
      <c r="V99" s="2" t="s">
        <v>29</v>
      </c>
      <c r="W99" s="3">
        <v>0</v>
      </c>
      <c r="X99" s="2" t="s">
        <v>29</v>
      </c>
      <c r="Y99" s="3">
        <v>0</v>
      </c>
      <c r="Z99" s="1" t="s">
        <v>31</v>
      </c>
      <c r="AA99" s="1" t="b">
        <v>0</v>
      </c>
    </row>
    <row r="100" spans="1:27" x14ac:dyDescent="0.25">
      <c r="A100" s="1" t="b">
        <v>0</v>
      </c>
      <c r="B100" s="1" t="s">
        <v>4813</v>
      </c>
      <c r="C100" s="2">
        <v>2</v>
      </c>
      <c r="D100" s="1" t="s">
        <v>752</v>
      </c>
      <c r="E100" s="2">
        <v>22</v>
      </c>
      <c r="F100" s="1" t="s">
        <v>2031</v>
      </c>
      <c r="G100" s="1" t="s">
        <v>2032</v>
      </c>
      <c r="H100" s="1" t="s">
        <v>2010</v>
      </c>
      <c r="I100" s="2">
        <v>1</v>
      </c>
      <c r="J100" s="3">
        <v>1070</v>
      </c>
      <c r="K100" s="3">
        <v>4</v>
      </c>
      <c r="L100" s="3">
        <v>4280</v>
      </c>
      <c r="M100" s="1" t="s">
        <v>29</v>
      </c>
      <c r="N100" s="1" t="s">
        <v>30</v>
      </c>
      <c r="O100" s="3">
        <v>0</v>
      </c>
      <c r="P100" s="4" t="s">
        <v>4724</v>
      </c>
      <c r="Q100" s="1" t="b">
        <v>0</v>
      </c>
      <c r="R100" s="2">
        <v>4</v>
      </c>
      <c r="S100" s="3">
        <v>4280</v>
      </c>
      <c r="T100" s="2" t="s">
        <v>29</v>
      </c>
      <c r="U100" s="3">
        <v>0</v>
      </c>
      <c r="V100" s="2" t="s">
        <v>29</v>
      </c>
      <c r="W100" s="3">
        <v>0</v>
      </c>
      <c r="X100" s="2" t="s">
        <v>29</v>
      </c>
      <c r="Y100" s="3">
        <v>0</v>
      </c>
      <c r="Z100" s="1" t="s">
        <v>31</v>
      </c>
      <c r="AA100" s="1" t="b">
        <v>0</v>
      </c>
    </row>
    <row r="101" spans="1:27" x14ac:dyDescent="0.25">
      <c r="A101" s="1" t="b">
        <v>0</v>
      </c>
      <c r="B101" s="1" t="s">
        <v>4814</v>
      </c>
      <c r="C101" s="2">
        <v>2</v>
      </c>
      <c r="D101" s="1" t="s">
        <v>752</v>
      </c>
      <c r="E101" s="2">
        <v>23</v>
      </c>
      <c r="F101" s="1" t="s">
        <v>2146</v>
      </c>
      <c r="G101" s="1" t="s">
        <v>2147</v>
      </c>
      <c r="H101" s="1" t="s">
        <v>2148</v>
      </c>
      <c r="I101" s="2">
        <v>5</v>
      </c>
      <c r="J101" s="3">
        <v>564</v>
      </c>
      <c r="K101" s="3">
        <v>1</v>
      </c>
      <c r="L101" s="3">
        <v>564</v>
      </c>
      <c r="M101" s="1" t="s">
        <v>29</v>
      </c>
      <c r="N101" s="1" t="s">
        <v>30</v>
      </c>
      <c r="O101" s="3">
        <v>0</v>
      </c>
      <c r="P101" s="4" t="s">
        <v>4724</v>
      </c>
      <c r="Q101" s="1" t="b">
        <v>0</v>
      </c>
      <c r="R101" s="2">
        <v>1</v>
      </c>
      <c r="S101" s="3">
        <v>564</v>
      </c>
      <c r="T101" s="2" t="s">
        <v>29</v>
      </c>
      <c r="U101" s="3">
        <v>0</v>
      </c>
      <c r="V101" s="2" t="s">
        <v>29</v>
      </c>
      <c r="W101" s="3">
        <v>0</v>
      </c>
      <c r="X101" s="2" t="s">
        <v>29</v>
      </c>
      <c r="Y101" s="3">
        <v>0</v>
      </c>
      <c r="Z101" s="1" t="s">
        <v>31</v>
      </c>
      <c r="AA101" s="1" t="b">
        <v>0</v>
      </c>
    </row>
    <row r="102" spans="1:27" x14ac:dyDescent="0.25">
      <c r="A102" s="1" t="b">
        <v>0</v>
      </c>
      <c r="B102" s="1" t="s">
        <v>4815</v>
      </c>
      <c r="C102" s="2">
        <v>2</v>
      </c>
      <c r="D102" s="1" t="s">
        <v>752</v>
      </c>
      <c r="E102" s="2">
        <v>25</v>
      </c>
      <c r="F102" s="1" t="s">
        <v>2033</v>
      </c>
      <c r="G102" s="1" t="s">
        <v>2034</v>
      </c>
      <c r="H102" s="1" t="s">
        <v>2016</v>
      </c>
      <c r="I102" s="2">
        <v>1</v>
      </c>
      <c r="J102" s="3">
        <v>724</v>
      </c>
      <c r="K102" s="3">
        <v>10</v>
      </c>
      <c r="L102" s="3">
        <v>7240</v>
      </c>
      <c r="M102" s="1" t="s">
        <v>29</v>
      </c>
      <c r="N102" s="1" t="s">
        <v>30</v>
      </c>
      <c r="O102" s="3">
        <v>0</v>
      </c>
      <c r="P102" s="4" t="s">
        <v>4724</v>
      </c>
      <c r="Q102" s="1" t="b">
        <v>0</v>
      </c>
      <c r="R102" s="2">
        <v>10</v>
      </c>
      <c r="S102" s="3">
        <v>7240</v>
      </c>
      <c r="T102" s="2" t="s">
        <v>29</v>
      </c>
      <c r="U102" s="3">
        <v>0</v>
      </c>
      <c r="V102" s="2" t="s">
        <v>29</v>
      </c>
      <c r="W102" s="3">
        <v>0</v>
      </c>
      <c r="X102" s="2" t="s">
        <v>29</v>
      </c>
      <c r="Y102" s="3">
        <v>0</v>
      </c>
      <c r="Z102" s="1" t="s">
        <v>31</v>
      </c>
      <c r="AA102" s="1" t="b">
        <v>0</v>
      </c>
    </row>
    <row r="103" spans="1:27" x14ac:dyDescent="0.25">
      <c r="A103" s="1" t="b">
        <v>0</v>
      </c>
      <c r="B103" s="1" t="s">
        <v>4816</v>
      </c>
      <c r="C103" s="2">
        <v>2</v>
      </c>
      <c r="D103" s="1" t="s">
        <v>752</v>
      </c>
      <c r="E103" s="2">
        <v>26</v>
      </c>
      <c r="F103" s="1" t="s">
        <v>4739</v>
      </c>
      <c r="G103" s="1" t="s">
        <v>4740</v>
      </c>
      <c r="H103" s="1" t="s">
        <v>2193</v>
      </c>
      <c r="I103" s="2">
        <v>1</v>
      </c>
      <c r="J103" s="3">
        <v>2500</v>
      </c>
      <c r="K103" s="3">
        <v>4</v>
      </c>
      <c r="L103" s="3">
        <v>10000</v>
      </c>
      <c r="M103" s="1" t="s">
        <v>29</v>
      </c>
      <c r="N103" s="1" t="s">
        <v>30</v>
      </c>
      <c r="O103" s="3">
        <v>0</v>
      </c>
      <c r="P103" s="4" t="s">
        <v>4724</v>
      </c>
      <c r="Q103" s="1" t="b">
        <v>0</v>
      </c>
      <c r="R103" s="2">
        <v>4</v>
      </c>
      <c r="S103" s="3">
        <v>10000</v>
      </c>
      <c r="T103" s="2" t="s">
        <v>29</v>
      </c>
      <c r="U103" s="3">
        <v>0</v>
      </c>
      <c r="V103" s="2" t="s">
        <v>29</v>
      </c>
      <c r="W103" s="3">
        <v>0</v>
      </c>
      <c r="X103" s="2" t="s">
        <v>29</v>
      </c>
      <c r="Y103" s="3">
        <v>0</v>
      </c>
      <c r="Z103" s="1" t="s">
        <v>31</v>
      </c>
      <c r="AA103" s="1" t="b">
        <v>0</v>
      </c>
    </row>
    <row r="104" spans="1:27" x14ac:dyDescent="0.25">
      <c r="A104" s="1" t="b">
        <v>0</v>
      </c>
      <c r="B104" s="1" t="s">
        <v>4817</v>
      </c>
      <c r="C104" s="2">
        <v>2</v>
      </c>
      <c r="D104" s="1" t="s">
        <v>752</v>
      </c>
      <c r="E104" s="2">
        <v>27</v>
      </c>
      <c r="F104" s="1" t="s">
        <v>2035</v>
      </c>
      <c r="G104" s="1" t="s">
        <v>2036</v>
      </c>
      <c r="H104" s="1" t="s">
        <v>2010</v>
      </c>
      <c r="I104" s="2">
        <v>1</v>
      </c>
      <c r="J104" s="3">
        <v>1392</v>
      </c>
      <c r="K104" s="3">
        <v>8</v>
      </c>
      <c r="L104" s="3">
        <v>11136</v>
      </c>
      <c r="M104" s="1" t="s">
        <v>29</v>
      </c>
      <c r="N104" s="1" t="s">
        <v>30</v>
      </c>
      <c r="O104" s="3">
        <v>0</v>
      </c>
      <c r="P104" s="4" t="s">
        <v>4724</v>
      </c>
      <c r="Q104" s="1" t="b">
        <v>0</v>
      </c>
      <c r="R104" s="2">
        <v>8</v>
      </c>
      <c r="S104" s="3">
        <v>11136</v>
      </c>
      <c r="T104" s="2" t="s">
        <v>29</v>
      </c>
      <c r="U104" s="3">
        <v>0</v>
      </c>
      <c r="V104" s="2" t="s">
        <v>29</v>
      </c>
      <c r="W104" s="3">
        <v>0</v>
      </c>
      <c r="X104" s="2" t="s">
        <v>29</v>
      </c>
      <c r="Y104" s="3">
        <v>0</v>
      </c>
      <c r="Z104" s="1" t="s">
        <v>31</v>
      </c>
      <c r="AA104" s="1" t="b">
        <v>0</v>
      </c>
    </row>
    <row r="105" spans="1:27" x14ac:dyDescent="0.25">
      <c r="A105" s="1" t="b">
        <v>0</v>
      </c>
      <c r="B105" s="1" t="s">
        <v>4818</v>
      </c>
      <c r="C105" s="2">
        <v>2</v>
      </c>
      <c r="D105" s="1" t="s">
        <v>752</v>
      </c>
      <c r="E105" s="2">
        <v>28</v>
      </c>
      <c r="F105" s="1" t="s">
        <v>2149</v>
      </c>
      <c r="G105" s="1" t="s">
        <v>2150</v>
      </c>
      <c r="H105" s="1" t="s">
        <v>2151</v>
      </c>
      <c r="I105" s="2" t="s">
        <v>29</v>
      </c>
      <c r="J105" s="3">
        <v>943</v>
      </c>
      <c r="K105" s="3">
        <v>4</v>
      </c>
      <c r="L105" s="3">
        <v>3772</v>
      </c>
      <c r="M105" s="1" t="s">
        <v>29</v>
      </c>
      <c r="N105" s="1" t="s">
        <v>30</v>
      </c>
      <c r="O105" s="3">
        <v>0</v>
      </c>
      <c r="P105" s="4" t="s">
        <v>4724</v>
      </c>
      <c r="Q105" s="1" t="b">
        <v>0</v>
      </c>
      <c r="R105" s="2">
        <v>4</v>
      </c>
      <c r="S105" s="3">
        <v>3772</v>
      </c>
      <c r="T105" s="2" t="s">
        <v>29</v>
      </c>
      <c r="U105" s="3">
        <v>0</v>
      </c>
      <c r="V105" s="2" t="s">
        <v>29</v>
      </c>
      <c r="W105" s="3">
        <v>0</v>
      </c>
      <c r="X105" s="2" t="s">
        <v>29</v>
      </c>
      <c r="Y105" s="3">
        <v>0</v>
      </c>
      <c r="Z105" s="1" t="s">
        <v>31</v>
      </c>
      <c r="AA105" s="1" t="b">
        <v>0</v>
      </c>
    </row>
    <row r="106" spans="1:27" x14ac:dyDescent="0.25">
      <c r="A106" s="1" t="b">
        <v>0</v>
      </c>
      <c r="B106" s="1" t="s">
        <v>4819</v>
      </c>
      <c r="C106" s="2">
        <v>2</v>
      </c>
      <c r="D106" s="1" t="s">
        <v>752</v>
      </c>
      <c r="E106" s="2">
        <v>29</v>
      </c>
      <c r="F106" s="1" t="s">
        <v>2152</v>
      </c>
      <c r="G106" s="1" t="s">
        <v>2153</v>
      </c>
      <c r="H106" s="1" t="s">
        <v>2010</v>
      </c>
      <c r="I106" s="2">
        <v>1</v>
      </c>
      <c r="J106" s="3">
        <v>1380</v>
      </c>
      <c r="K106" s="3">
        <v>2</v>
      </c>
      <c r="L106" s="3">
        <v>2760</v>
      </c>
      <c r="M106" s="1" t="s">
        <v>29</v>
      </c>
      <c r="N106" s="1" t="s">
        <v>30</v>
      </c>
      <c r="O106" s="3">
        <v>0</v>
      </c>
      <c r="P106" s="4" t="s">
        <v>4724</v>
      </c>
      <c r="Q106" s="1" t="b">
        <v>0</v>
      </c>
      <c r="R106" s="2">
        <v>2</v>
      </c>
      <c r="S106" s="3">
        <v>2760</v>
      </c>
      <c r="T106" s="2" t="s">
        <v>29</v>
      </c>
      <c r="U106" s="3">
        <v>0</v>
      </c>
      <c r="V106" s="2" t="s">
        <v>29</v>
      </c>
      <c r="W106" s="3">
        <v>0</v>
      </c>
      <c r="X106" s="2" t="s">
        <v>29</v>
      </c>
      <c r="Y106" s="3">
        <v>0</v>
      </c>
      <c r="Z106" s="1" t="s">
        <v>31</v>
      </c>
      <c r="AA106" s="1" t="b">
        <v>0</v>
      </c>
    </row>
    <row r="107" spans="1:27" x14ac:dyDescent="0.25">
      <c r="A107" s="1" t="b">
        <v>0</v>
      </c>
      <c r="B107" s="1" t="s">
        <v>4820</v>
      </c>
      <c r="C107" s="2">
        <v>2</v>
      </c>
      <c r="D107" s="1" t="s">
        <v>752</v>
      </c>
      <c r="E107" s="2">
        <v>31</v>
      </c>
      <c r="F107" s="1" t="s">
        <v>2039</v>
      </c>
      <c r="G107" s="1" t="s">
        <v>2040</v>
      </c>
      <c r="H107" s="1" t="s">
        <v>2010</v>
      </c>
      <c r="I107" s="2">
        <v>1</v>
      </c>
      <c r="J107" s="3">
        <v>2577</v>
      </c>
      <c r="K107" s="3">
        <v>5</v>
      </c>
      <c r="L107" s="3">
        <v>12885</v>
      </c>
      <c r="M107" s="1" t="s">
        <v>29</v>
      </c>
      <c r="N107" s="1" t="s">
        <v>40</v>
      </c>
      <c r="O107" s="3">
        <v>0</v>
      </c>
      <c r="P107" s="4" t="s">
        <v>4724</v>
      </c>
      <c r="Q107" s="1" t="b">
        <v>0</v>
      </c>
      <c r="R107" s="2">
        <v>5</v>
      </c>
      <c r="S107" s="3">
        <v>12885</v>
      </c>
      <c r="T107" s="2" t="s">
        <v>29</v>
      </c>
      <c r="U107" s="3">
        <v>0</v>
      </c>
      <c r="V107" s="2" t="s">
        <v>29</v>
      </c>
      <c r="W107" s="3">
        <v>0</v>
      </c>
      <c r="X107" s="2" t="s">
        <v>29</v>
      </c>
      <c r="Y107" s="3">
        <v>0</v>
      </c>
      <c r="Z107" s="1" t="s">
        <v>31</v>
      </c>
      <c r="AA107" s="1" t="b">
        <v>0</v>
      </c>
    </row>
    <row r="108" spans="1:27" x14ac:dyDescent="0.25">
      <c r="A108" s="1" t="b">
        <v>0</v>
      </c>
      <c r="B108" s="1" t="s">
        <v>4821</v>
      </c>
      <c r="C108" s="2">
        <v>2</v>
      </c>
      <c r="D108" s="1" t="s">
        <v>752</v>
      </c>
      <c r="E108" s="2">
        <v>32</v>
      </c>
      <c r="F108" s="1" t="s">
        <v>2053</v>
      </c>
      <c r="G108" s="1" t="s">
        <v>2154</v>
      </c>
      <c r="H108" s="1" t="s">
        <v>2010</v>
      </c>
      <c r="I108" s="2">
        <v>1</v>
      </c>
      <c r="J108" s="3">
        <v>1495</v>
      </c>
      <c r="K108" s="3">
        <v>6</v>
      </c>
      <c r="L108" s="3">
        <v>8970</v>
      </c>
      <c r="M108" s="1" t="s">
        <v>29</v>
      </c>
      <c r="N108" s="1" t="s">
        <v>30</v>
      </c>
      <c r="O108" s="3">
        <v>0</v>
      </c>
      <c r="P108" s="4" t="s">
        <v>4724</v>
      </c>
      <c r="Q108" s="1" t="b">
        <v>0</v>
      </c>
      <c r="R108" s="2">
        <v>6</v>
      </c>
      <c r="S108" s="3">
        <v>8970</v>
      </c>
      <c r="T108" s="2" t="s">
        <v>29</v>
      </c>
      <c r="U108" s="3">
        <v>0</v>
      </c>
      <c r="V108" s="2" t="s">
        <v>29</v>
      </c>
      <c r="W108" s="3">
        <v>0</v>
      </c>
      <c r="X108" s="2" t="s">
        <v>29</v>
      </c>
      <c r="Y108" s="3">
        <v>0</v>
      </c>
      <c r="Z108" s="1" t="s">
        <v>31</v>
      </c>
      <c r="AA108" s="1" t="b">
        <v>0</v>
      </c>
    </row>
    <row r="109" spans="1:27" x14ac:dyDescent="0.25">
      <c r="A109" s="1" t="b">
        <v>0</v>
      </c>
      <c r="B109" s="1" t="s">
        <v>4822</v>
      </c>
      <c r="C109" s="2">
        <v>2</v>
      </c>
      <c r="D109" s="1" t="s">
        <v>752</v>
      </c>
      <c r="E109" s="2">
        <v>38</v>
      </c>
      <c r="F109" s="1" t="s">
        <v>2155</v>
      </c>
      <c r="G109" s="1" t="s">
        <v>2156</v>
      </c>
      <c r="H109" s="1" t="s">
        <v>2157</v>
      </c>
      <c r="I109" s="2">
        <v>10</v>
      </c>
      <c r="J109" s="3">
        <v>4290</v>
      </c>
      <c r="K109" s="3">
        <v>2</v>
      </c>
      <c r="L109" s="3">
        <v>8580</v>
      </c>
      <c r="M109" s="1" t="s">
        <v>29</v>
      </c>
      <c r="N109" s="1" t="s">
        <v>40</v>
      </c>
      <c r="O109" s="3">
        <v>0</v>
      </c>
      <c r="P109" s="4" t="s">
        <v>4724</v>
      </c>
      <c r="Q109" s="1" t="b">
        <v>0</v>
      </c>
      <c r="R109" s="2">
        <v>2</v>
      </c>
      <c r="S109" s="3">
        <v>8580</v>
      </c>
      <c r="T109" s="2" t="s">
        <v>29</v>
      </c>
      <c r="U109" s="3">
        <v>0</v>
      </c>
      <c r="V109" s="2" t="s">
        <v>29</v>
      </c>
      <c r="W109" s="3">
        <v>0</v>
      </c>
      <c r="X109" s="2" t="s">
        <v>29</v>
      </c>
      <c r="Y109" s="3">
        <v>0</v>
      </c>
      <c r="Z109" s="1" t="s">
        <v>31</v>
      </c>
      <c r="AA109" s="1" t="b">
        <v>0</v>
      </c>
    </row>
    <row r="110" spans="1:27" x14ac:dyDescent="0.25">
      <c r="A110" s="1" t="b">
        <v>0</v>
      </c>
      <c r="B110" s="1" t="s">
        <v>4823</v>
      </c>
      <c r="C110" s="2">
        <v>2</v>
      </c>
      <c r="D110" s="1" t="s">
        <v>752</v>
      </c>
      <c r="E110" s="2">
        <v>42</v>
      </c>
      <c r="F110" s="1" t="s">
        <v>2049</v>
      </c>
      <c r="G110" s="1" t="s">
        <v>2050</v>
      </c>
      <c r="H110" s="1" t="s">
        <v>2010</v>
      </c>
      <c r="I110" s="2">
        <v>1</v>
      </c>
      <c r="J110" s="3">
        <v>2930</v>
      </c>
      <c r="K110" s="3">
        <v>5</v>
      </c>
      <c r="L110" s="3">
        <v>14650</v>
      </c>
      <c r="M110" s="1" t="s">
        <v>29</v>
      </c>
      <c r="N110" s="1" t="s">
        <v>30</v>
      </c>
      <c r="O110" s="3">
        <v>0</v>
      </c>
      <c r="P110" s="4" t="s">
        <v>4724</v>
      </c>
      <c r="Q110" s="1" t="b">
        <v>0</v>
      </c>
      <c r="R110" s="2">
        <v>5</v>
      </c>
      <c r="S110" s="3">
        <v>14650</v>
      </c>
      <c r="T110" s="2" t="s">
        <v>29</v>
      </c>
      <c r="U110" s="3">
        <v>0</v>
      </c>
      <c r="V110" s="2" t="s">
        <v>29</v>
      </c>
      <c r="W110" s="3">
        <v>0</v>
      </c>
      <c r="X110" s="2" t="s">
        <v>29</v>
      </c>
      <c r="Y110" s="3">
        <v>0</v>
      </c>
      <c r="Z110" s="1" t="s">
        <v>31</v>
      </c>
      <c r="AA110" s="1" t="b">
        <v>0</v>
      </c>
    </row>
    <row r="111" spans="1:27" x14ac:dyDescent="0.25">
      <c r="A111" s="1" t="b">
        <v>0</v>
      </c>
      <c r="B111" s="1" t="s">
        <v>4824</v>
      </c>
      <c r="C111" s="2">
        <v>2</v>
      </c>
      <c r="D111" s="1" t="s">
        <v>752</v>
      </c>
      <c r="E111" s="2">
        <v>45</v>
      </c>
      <c r="F111" s="1" t="s">
        <v>2160</v>
      </c>
      <c r="G111" s="1" t="s">
        <v>2161</v>
      </c>
      <c r="H111" s="1" t="s">
        <v>2048</v>
      </c>
      <c r="I111" s="2">
        <v>10</v>
      </c>
      <c r="J111" s="3">
        <v>210</v>
      </c>
      <c r="K111" s="3">
        <v>10</v>
      </c>
      <c r="L111" s="3">
        <v>2100</v>
      </c>
      <c r="M111" s="1" t="s">
        <v>29</v>
      </c>
      <c r="N111" s="1" t="s">
        <v>30</v>
      </c>
      <c r="O111" s="3">
        <v>0</v>
      </c>
      <c r="P111" s="4" t="s">
        <v>4724</v>
      </c>
      <c r="Q111" s="1" t="b">
        <v>0</v>
      </c>
      <c r="R111" s="2">
        <v>10</v>
      </c>
      <c r="S111" s="3">
        <v>2100</v>
      </c>
      <c r="T111" s="2" t="s">
        <v>29</v>
      </c>
      <c r="U111" s="3">
        <v>0</v>
      </c>
      <c r="V111" s="2" t="s">
        <v>29</v>
      </c>
      <c r="W111" s="3">
        <v>0</v>
      </c>
      <c r="X111" s="2" t="s">
        <v>29</v>
      </c>
      <c r="Y111" s="3">
        <v>0</v>
      </c>
      <c r="Z111" s="1" t="s">
        <v>31</v>
      </c>
      <c r="AA111" s="1" t="b">
        <v>0</v>
      </c>
    </row>
    <row r="112" spans="1:27" x14ac:dyDescent="0.25">
      <c r="A112" s="1" t="b">
        <v>0</v>
      </c>
      <c r="B112" s="1" t="s">
        <v>4825</v>
      </c>
      <c r="C112" s="2">
        <v>2</v>
      </c>
      <c r="D112" s="1" t="s">
        <v>752</v>
      </c>
      <c r="E112" s="2">
        <v>46</v>
      </c>
      <c r="F112" s="1" t="s">
        <v>2057</v>
      </c>
      <c r="G112" s="1" t="s">
        <v>2162</v>
      </c>
      <c r="H112" s="1" t="s">
        <v>2010</v>
      </c>
      <c r="I112" s="2">
        <v>1</v>
      </c>
      <c r="J112" s="3">
        <v>2592</v>
      </c>
      <c r="K112" s="3">
        <v>1</v>
      </c>
      <c r="L112" s="3">
        <v>2592</v>
      </c>
      <c r="M112" s="1" t="s">
        <v>29</v>
      </c>
      <c r="N112" s="1" t="s">
        <v>30</v>
      </c>
      <c r="O112" s="3">
        <v>0</v>
      </c>
      <c r="P112" s="4" t="s">
        <v>4724</v>
      </c>
      <c r="Q112" s="1" t="b">
        <v>0</v>
      </c>
      <c r="R112" s="2">
        <v>1</v>
      </c>
      <c r="S112" s="3">
        <v>2592</v>
      </c>
      <c r="T112" s="2" t="s">
        <v>29</v>
      </c>
      <c r="U112" s="3">
        <v>0</v>
      </c>
      <c r="V112" s="2" t="s">
        <v>29</v>
      </c>
      <c r="W112" s="3">
        <v>0</v>
      </c>
      <c r="X112" s="2" t="s">
        <v>29</v>
      </c>
      <c r="Y112" s="3">
        <v>0</v>
      </c>
      <c r="Z112" s="1" t="s">
        <v>31</v>
      </c>
      <c r="AA112" s="1" t="b">
        <v>0</v>
      </c>
    </row>
    <row r="113" spans="1:27" x14ac:dyDescent="0.25">
      <c r="A113" s="1" t="b">
        <v>0</v>
      </c>
      <c r="B113" s="1" t="s">
        <v>4826</v>
      </c>
      <c r="C113" s="2">
        <v>2</v>
      </c>
      <c r="D113" s="1" t="s">
        <v>752</v>
      </c>
      <c r="E113" s="2">
        <v>47</v>
      </c>
      <c r="F113" s="1" t="s">
        <v>2051</v>
      </c>
      <c r="G113" s="1" t="s">
        <v>2052</v>
      </c>
      <c r="H113" s="1" t="s">
        <v>2052</v>
      </c>
      <c r="I113" s="2">
        <v>1</v>
      </c>
      <c r="J113" s="3">
        <v>6900</v>
      </c>
      <c r="K113" s="3">
        <v>5</v>
      </c>
      <c r="L113" s="3">
        <v>34500</v>
      </c>
      <c r="M113" s="1" t="s">
        <v>29</v>
      </c>
      <c r="N113" s="1" t="s">
        <v>30</v>
      </c>
      <c r="O113" s="3">
        <v>0</v>
      </c>
      <c r="P113" s="4" t="s">
        <v>4724</v>
      </c>
      <c r="Q113" s="1" t="b">
        <v>0</v>
      </c>
      <c r="R113" s="2">
        <v>5</v>
      </c>
      <c r="S113" s="3">
        <v>34500</v>
      </c>
      <c r="T113" s="2" t="s">
        <v>29</v>
      </c>
      <c r="U113" s="3">
        <v>0</v>
      </c>
      <c r="V113" s="2" t="s">
        <v>29</v>
      </c>
      <c r="W113" s="3">
        <v>0</v>
      </c>
      <c r="X113" s="2" t="s">
        <v>29</v>
      </c>
      <c r="Y113" s="3">
        <v>0</v>
      </c>
      <c r="Z113" s="1" t="s">
        <v>31</v>
      </c>
      <c r="AA113" s="1" t="b">
        <v>0</v>
      </c>
    </row>
    <row r="114" spans="1:27" x14ac:dyDescent="0.25">
      <c r="A114" s="1" t="b">
        <v>0</v>
      </c>
      <c r="B114" s="1" t="s">
        <v>4827</v>
      </c>
      <c r="C114" s="2">
        <v>2</v>
      </c>
      <c r="D114" s="1" t="s">
        <v>752</v>
      </c>
      <c r="E114" s="2">
        <v>50</v>
      </c>
      <c r="F114" s="1" t="s">
        <v>2053</v>
      </c>
      <c r="G114" s="1" t="s">
        <v>2054</v>
      </c>
      <c r="H114" s="1" t="s">
        <v>2010</v>
      </c>
      <c r="I114" s="2">
        <v>1</v>
      </c>
      <c r="J114" s="3">
        <v>6000</v>
      </c>
      <c r="K114" s="3">
        <v>2</v>
      </c>
      <c r="L114" s="3">
        <v>12000</v>
      </c>
      <c r="M114" s="1" t="s">
        <v>29</v>
      </c>
      <c r="N114" s="1" t="s">
        <v>30</v>
      </c>
      <c r="O114" s="3">
        <v>0</v>
      </c>
      <c r="P114" s="4" t="s">
        <v>4724</v>
      </c>
      <c r="Q114" s="1" t="b">
        <v>0</v>
      </c>
      <c r="R114" s="2">
        <v>2</v>
      </c>
      <c r="S114" s="3">
        <v>12000</v>
      </c>
      <c r="T114" s="2" t="s">
        <v>29</v>
      </c>
      <c r="U114" s="3">
        <v>0</v>
      </c>
      <c r="V114" s="2" t="s">
        <v>29</v>
      </c>
      <c r="W114" s="3">
        <v>0</v>
      </c>
      <c r="X114" s="2" t="s">
        <v>29</v>
      </c>
      <c r="Y114" s="3">
        <v>0</v>
      </c>
      <c r="Z114" s="1" t="s">
        <v>31</v>
      </c>
      <c r="AA114" s="1" t="b">
        <v>0</v>
      </c>
    </row>
    <row r="115" spans="1:27" x14ac:dyDescent="0.25">
      <c r="A115" s="1" t="b">
        <v>0</v>
      </c>
      <c r="B115" s="1" t="s">
        <v>4828</v>
      </c>
      <c r="C115" s="2">
        <v>2</v>
      </c>
      <c r="D115" s="1" t="s">
        <v>752</v>
      </c>
      <c r="E115" s="2">
        <v>51</v>
      </c>
      <c r="F115" s="1" t="s">
        <v>2053</v>
      </c>
      <c r="G115" s="1" t="s">
        <v>2054</v>
      </c>
      <c r="H115" s="1" t="s">
        <v>2010</v>
      </c>
      <c r="I115" s="2">
        <v>1</v>
      </c>
      <c r="J115" s="3">
        <v>6000</v>
      </c>
      <c r="K115" s="3">
        <v>4</v>
      </c>
      <c r="L115" s="3">
        <v>24000</v>
      </c>
      <c r="M115" s="1" t="s">
        <v>29</v>
      </c>
      <c r="N115" s="1" t="s">
        <v>40</v>
      </c>
      <c r="O115" s="3">
        <v>0</v>
      </c>
      <c r="P115" s="4" t="s">
        <v>4724</v>
      </c>
      <c r="Q115" s="1" t="b">
        <v>0</v>
      </c>
      <c r="R115" s="2">
        <v>4</v>
      </c>
      <c r="S115" s="3">
        <v>24000</v>
      </c>
      <c r="T115" s="2" t="s">
        <v>29</v>
      </c>
      <c r="U115" s="3">
        <v>0</v>
      </c>
      <c r="V115" s="2" t="s">
        <v>29</v>
      </c>
      <c r="W115" s="3">
        <v>0</v>
      </c>
      <c r="X115" s="2" t="s">
        <v>29</v>
      </c>
      <c r="Y115" s="3">
        <v>0</v>
      </c>
      <c r="Z115" s="1" t="s">
        <v>31</v>
      </c>
      <c r="AA115" s="1" t="b">
        <v>0</v>
      </c>
    </row>
    <row r="116" spans="1:27" x14ac:dyDescent="0.25">
      <c r="A116" s="1" t="b">
        <v>0</v>
      </c>
      <c r="B116" s="1" t="s">
        <v>4829</v>
      </c>
      <c r="C116" s="2">
        <v>2</v>
      </c>
      <c r="D116" s="1" t="s">
        <v>752</v>
      </c>
      <c r="E116" s="2">
        <v>57</v>
      </c>
      <c r="F116" s="1" t="s">
        <v>2163</v>
      </c>
      <c r="G116" s="1" t="s">
        <v>2164</v>
      </c>
      <c r="H116" s="1" t="s">
        <v>2010</v>
      </c>
      <c r="I116" s="2">
        <v>1</v>
      </c>
      <c r="J116" s="3">
        <v>2472</v>
      </c>
      <c r="K116" s="3">
        <v>2</v>
      </c>
      <c r="L116" s="3">
        <v>4944</v>
      </c>
      <c r="M116" s="1" t="s">
        <v>29</v>
      </c>
      <c r="N116" s="1" t="s">
        <v>40</v>
      </c>
      <c r="O116" s="3">
        <v>0</v>
      </c>
      <c r="P116" s="4" t="s">
        <v>4724</v>
      </c>
      <c r="Q116" s="1" t="b">
        <v>0</v>
      </c>
      <c r="R116" s="2">
        <v>2</v>
      </c>
      <c r="S116" s="3">
        <v>4944</v>
      </c>
      <c r="T116" s="2" t="s">
        <v>29</v>
      </c>
      <c r="U116" s="3">
        <v>0</v>
      </c>
      <c r="V116" s="2" t="s">
        <v>29</v>
      </c>
      <c r="W116" s="3">
        <v>0</v>
      </c>
      <c r="X116" s="2" t="s">
        <v>29</v>
      </c>
      <c r="Y116" s="3">
        <v>0</v>
      </c>
      <c r="Z116" s="1" t="s">
        <v>31</v>
      </c>
      <c r="AA116" s="1" t="b">
        <v>0</v>
      </c>
    </row>
    <row r="117" spans="1:27" x14ac:dyDescent="0.25">
      <c r="A117" s="1" t="b">
        <v>0</v>
      </c>
      <c r="B117" s="1" t="s">
        <v>4830</v>
      </c>
      <c r="C117" s="2">
        <v>2</v>
      </c>
      <c r="D117" s="1" t="s">
        <v>752</v>
      </c>
      <c r="E117" s="2">
        <v>70</v>
      </c>
      <c r="F117" s="1" t="s">
        <v>2165</v>
      </c>
      <c r="G117" s="1" t="s">
        <v>2166</v>
      </c>
      <c r="H117" s="1" t="s">
        <v>2010</v>
      </c>
      <c r="I117" s="2">
        <v>1</v>
      </c>
      <c r="J117" s="3">
        <v>5500</v>
      </c>
      <c r="K117" s="3">
        <v>4</v>
      </c>
      <c r="L117" s="3">
        <v>22000</v>
      </c>
      <c r="M117" s="1" t="s">
        <v>29</v>
      </c>
      <c r="N117" s="1" t="s">
        <v>30</v>
      </c>
      <c r="O117" s="3">
        <v>0</v>
      </c>
      <c r="P117" s="4" t="s">
        <v>4724</v>
      </c>
      <c r="Q117" s="1" t="b">
        <v>0</v>
      </c>
      <c r="R117" s="2">
        <v>4</v>
      </c>
      <c r="S117" s="3">
        <v>22000</v>
      </c>
      <c r="T117" s="2" t="s">
        <v>29</v>
      </c>
      <c r="U117" s="3">
        <v>0</v>
      </c>
      <c r="V117" s="2" t="s">
        <v>29</v>
      </c>
      <c r="W117" s="3">
        <v>0</v>
      </c>
      <c r="X117" s="2" t="s">
        <v>29</v>
      </c>
      <c r="Y117" s="3">
        <v>0</v>
      </c>
      <c r="Z117" s="1" t="s">
        <v>31</v>
      </c>
      <c r="AA117" s="1" t="b">
        <v>0</v>
      </c>
    </row>
    <row r="118" spans="1:27" x14ac:dyDescent="0.25">
      <c r="A118" s="1" t="b">
        <v>0</v>
      </c>
      <c r="B118" s="1" t="s">
        <v>4831</v>
      </c>
      <c r="C118" s="2">
        <v>2</v>
      </c>
      <c r="D118" s="1" t="s">
        <v>752</v>
      </c>
      <c r="E118" s="2">
        <v>73</v>
      </c>
      <c r="F118" s="1" t="s">
        <v>2020</v>
      </c>
      <c r="G118" s="1" t="s">
        <v>2167</v>
      </c>
      <c r="H118" s="1" t="s">
        <v>2013</v>
      </c>
      <c r="I118" s="2">
        <v>1</v>
      </c>
      <c r="J118" s="3">
        <v>5938</v>
      </c>
      <c r="K118" s="3">
        <v>3</v>
      </c>
      <c r="L118" s="3">
        <v>17814</v>
      </c>
      <c r="M118" s="1" t="s">
        <v>29</v>
      </c>
      <c r="N118" s="1" t="s">
        <v>30</v>
      </c>
      <c r="O118" s="3">
        <v>0</v>
      </c>
      <c r="P118" s="4" t="s">
        <v>4724</v>
      </c>
      <c r="Q118" s="1" t="b">
        <v>0</v>
      </c>
      <c r="R118" s="2">
        <v>3</v>
      </c>
      <c r="S118" s="3">
        <v>17814</v>
      </c>
      <c r="T118" s="2" t="s">
        <v>29</v>
      </c>
      <c r="U118" s="3">
        <v>0</v>
      </c>
      <c r="V118" s="2" t="s">
        <v>29</v>
      </c>
      <c r="W118" s="3">
        <v>0</v>
      </c>
      <c r="X118" s="2" t="s">
        <v>29</v>
      </c>
      <c r="Y118" s="3">
        <v>0</v>
      </c>
      <c r="Z118" s="1" t="s">
        <v>31</v>
      </c>
      <c r="AA118" s="1" t="b">
        <v>0</v>
      </c>
    </row>
    <row r="119" spans="1:27" x14ac:dyDescent="0.25">
      <c r="A119" s="1" t="b">
        <v>0</v>
      </c>
      <c r="B119" s="1" t="s">
        <v>4832</v>
      </c>
      <c r="C119" s="2">
        <v>2</v>
      </c>
      <c r="D119" s="1" t="s">
        <v>752</v>
      </c>
      <c r="E119" s="2">
        <v>74</v>
      </c>
      <c r="F119" s="1" t="s">
        <v>2022</v>
      </c>
      <c r="G119" s="1" t="s">
        <v>2061</v>
      </c>
      <c r="H119" s="1" t="s">
        <v>2013</v>
      </c>
      <c r="I119" s="2">
        <v>1</v>
      </c>
      <c r="J119" s="3">
        <v>5938</v>
      </c>
      <c r="K119" s="3">
        <v>3</v>
      </c>
      <c r="L119" s="3">
        <v>17814</v>
      </c>
      <c r="M119" s="1" t="s">
        <v>29</v>
      </c>
      <c r="N119" s="1" t="s">
        <v>30</v>
      </c>
      <c r="O119" s="3">
        <v>0</v>
      </c>
      <c r="P119" s="4" t="s">
        <v>4724</v>
      </c>
      <c r="Q119" s="1" t="b">
        <v>0</v>
      </c>
      <c r="R119" s="2">
        <v>3</v>
      </c>
      <c r="S119" s="3">
        <v>17814</v>
      </c>
      <c r="T119" s="2" t="s">
        <v>29</v>
      </c>
      <c r="U119" s="3">
        <v>0</v>
      </c>
      <c r="V119" s="2" t="s">
        <v>29</v>
      </c>
      <c r="W119" s="3">
        <v>0</v>
      </c>
      <c r="X119" s="2" t="s">
        <v>29</v>
      </c>
      <c r="Y119" s="3">
        <v>0</v>
      </c>
      <c r="Z119" s="1" t="s">
        <v>31</v>
      </c>
      <c r="AA119" s="1" t="b">
        <v>0</v>
      </c>
    </row>
    <row r="120" spans="1:27" x14ac:dyDescent="0.25">
      <c r="A120" s="1" t="b">
        <v>0</v>
      </c>
      <c r="B120" s="1" t="s">
        <v>4833</v>
      </c>
      <c r="C120" s="2">
        <v>2</v>
      </c>
      <c r="D120" s="1" t="s">
        <v>752</v>
      </c>
      <c r="E120" s="2">
        <v>76</v>
      </c>
      <c r="F120" s="1" t="s">
        <v>2168</v>
      </c>
      <c r="G120" s="1" t="s">
        <v>2169</v>
      </c>
      <c r="H120" s="1" t="s">
        <v>2010</v>
      </c>
      <c r="I120" s="2">
        <v>1</v>
      </c>
      <c r="J120" s="3">
        <v>5118</v>
      </c>
      <c r="K120" s="3">
        <v>1</v>
      </c>
      <c r="L120" s="3">
        <v>5118</v>
      </c>
      <c r="M120" s="1" t="s">
        <v>29</v>
      </c>
      <c r="N120" s="1" t="s">
        <v>30</v>
      </c>
      <c r="O120" s="3">
        <v>0</v>
      </c>
      <c r="P120" s="4" t="s">
        <v>4724</v>
      </c>
      <c r="Q120" s="1" t="b">
        <v>0</v>
      </c>
      <c r="R120" s="2">
        <v>1</v>
      </c>
      <c r="S120" s="3">
        <v>5118</v>
      </c>
      <c r="T120" s="2" t="s">
        <v>29</v>
      </c>
      <c r="U120" s="3">
        <v>0</v>
      </c>
      <c r="V120" s="2" t="s">
        <v>29</v>
      </c>
      <c r="W120" s="3">
        <v>0</v>
      </c>
      <c r="X120" s="2" t="s">
        <v>29</v>
      </c>
      <c r="Y120" s="3">
        <v>0</v>
      </c>
      <c r="Z120" s="1" t="s">
        <v>31</v>
      </c>
      <c r="AA120" s="1" t="b">
        <v>0</v>
      </c>
    </row>
    <row r="121" spans="1:27" x14ac:dyDescent="0.25">
      <c r="A121" s="1" t="b">
        <v>0</v>
      </c>
      <c r="B121" s="1" t="s">
        <v>4834</v>
      </c>
      <c r="C121" s="2">
        <v>2</v>
      </c>
      <c r="D121" s="1" t="s">
        <v>752</v>
      </c>
      <c r="E121" s="2">
        <v>80</v>
      </c>
      <c r="F121" s="1" t="s">
        <v>2170</v>
      </c>
      <c r="G121" s="1" t="s">
        <v>2171</v>
      </c>
      <c r="H121" s="1" t="s">
        <v>2013</v>
      </c>
      <c r="I121" s="2">
        <v>1</v>
      </c>
      <c r="J121" s="3">
        <v>8559</v>
      </c>
      <c r="K121" s="3">
        <v>1</v>
      </c>
      <c r="L121" s="3">
        <v>8559</v>
      </c>
      <c r="M121" s="1" t="s">
        <v>29</v>
      </c>
      <c r="N121" s="1" t="s">
        <v>30</v>
      </c>
      <c r="O121" s="3">
        <v>0</v>
      </c>
      <c r="P121" s="4" t="s">
        <v>4724</v>
      </c>
      <c r="Q121" s="1" t="b">
        <v>0</v>
      </c>
      <c r="R121" s="2">
        <v>1</v>
      </c>
      <c r="S121" s="3">
        <v>8559</v>
      </c>
      <c r="T121" s="2" t="s">
        <v>29</v>
      </c>
      <c r="U121" s="3">
        <v>0</v>
      </c>
      <c r="V121" s="2" t="s">
        <v>29</v>
      </c>
      <c r="W121" s="3">
        <v>0</v>
      </c>
      <c r="X121" s="2" t="s">
        <v>29</v>
      </c>
      <c r="Y121" s="3">
        <v>0</v>
      </c>
      <c r="Z121" s="1" t="s">
        <v>31</v>
      </c>
      <c r="AA121" s="1" t="b">
        <v>0</v>
      </c>
    </row>
    <row r="122" spans="1:27" x14ac:dyDescent="0.25">
      <c r="A122" s="1" t="b">
        <v>0</v>
      </c>
      <c r="B122" s="1" t="s">
        <v>4835</v>
      </c>
      <c r="C122" s="2">
        <v>2</v>
      </c>
      <c r="D122" s="1" t="s">
        <v>752</v>
      </c>
      <c r="E122" s="2">
        <v>82</v>
      </c>
      <c r="F122" s="1" t="s">
        <v>2065</v>
      </c>
      <c r="G122" s="1" t="s">
        <v>2066</v>
      </c>
      <c r="H122" s="1" t="s">
        <v>2066</v>
      </c>
      <c r="I122" s="2">
        <v>1</v>
      </c>
      <c r="J122" s="3">
        <v>4336</v>
      </c>
      <c r="K122" s="3">
        <v>4</v>
      </c>
      <c r="L122" s="3">
        <v>17344</v>
      </c>
      <c r="M122" s="1" t="s">
        <v>29</v>
      </c>
      <c r="N122" s="1" t="s">
        <v>30</v>
      </c>
      <c r="O122" s="3">
        <v>0</v>
      </c>
      <c r="P122" s="4" t="s">
        <v>4724</v>
      </c>
      <c r="Q122" s="1" t="b">
        <v>0</v>
      </c>
      <c r="R122" s="2">
        <v>4</v>
      </c>
      <c r="S122" s="3">
        <v>17344</v>
      </c>
      <c r="T122" s="2" t="s">
        <v>29</v>
      </c>
      <c r="U122" s="3">
        <v>0</v>
      </c>
      <c r="V122" s="2" t="s">
        <v>29</v>
      </c>
      <c r="W122" s="3">
        <v>0</v>
      </c>
      <c r="X122" s="2" t="s">
        <v>29</v>
      </c>
      <c r="Y122" s="3">
        <v>0</v>
      </c>
      <c r="Z122" s="1" t="s">
        <v>31</v>
      </c>
      <c r="AA122" s="1" t="b">
        <v>0</v>
      </c>
    </row>
    <row r="123" spans="1:27" x14ac:dyDescent="0.25">
      <c r="A123" s="1" t="b">
        <v>0</v>
      </c>
      <c r="B123" s="1" t="s">
        <v>4836</v>
      </c>
      <c r="C123" s="2">
        <v>2</v>
      </c>
      <c r="D123" s="1" t="s">
        <v>752</v>
      </c>
      <c r="E123" s="2">
        <v>83</v>
      </c>
      <c r="F123" s="1" t="s">
        <v>2067</v>
      </c>
      <c r="G123" s="1" t="s">
        <v>2068</v>
      </c>
      <c r="H123" s="1" t="s">
        <v>2068</v>
      </c>
      <c r="I123" s="2">
        <v>1</v>
      </c>
      <c r="J123" s="3">
        <v>5945</v>
      </c>
      <c r="K123" s="3">
        <v>2</v>
      </c>
      <c r="L123" s="3">
        <v>11890</v>
      </c>
      <c r="M123" s="1" t="s">
        <v>29</v>
      </c>
      <c r="N123" s="1" t="s">
        <v>30</v>
      </c>
      <c r="O123" s="3">
        <v>0</v>
      </c>
      <c r="P123" s="4" t="s">
        <v>4724</v>
      </c>
      <c r="Q123" s="1" t="b">
        <v>0</v>
      </c>
      <c r="R123" s="2">
        <v>2</v>
      </c>
      <c r="S123" s="3">
        <v>11890</v>
      </c>
      <c r="T123" s="2" t="s">
        <v>29</v>
      </c>
      <c r="U123" s="3">
        <v>0</v>
      </c>
      <c r="V123" s="2" t="s">
        <v>29</v>
      </c>
      <c r="W123" s="3">
        <v>0</v>
      </c>
      <c r="X123" s="2" t="s">
        <v>29</v>
      </c>
      <c r="Y123" s="3">
        <v>0</v>
      </c>
      <c r="Z123" s="1" t="s">
        <v>31</v>
      </c>
      <c r="AA123" s="1" t="b">
        <v>0</v>
      </c>
    </row>
    <row r="124" spans="1:27" x14ac:dyDescent="0.25">
      <c r="A124" s="1" t="b">
        <v>0</v>
      </c>
      <c r="B124" s="1" t="s">
        <v>4837</v>
      </c>
      <c r="C124" s="2">
        <v>2</v>
      </c>
      <c r="D124" s="1" t="s">
        <v>752</v>
      </c>
      <c r="E124" s="2">
        <v>84</v>
      </c>
      <c r="F124" s="1" t="s">
        <v>2069</v>
      </c>
      <c r="G124" s="1" t="s">
        <v>2070</v>
      </c>
      <c r="H124" s="1" t="s">
        <v>2013</v>
      </c>
      <c r="I124" s="2">
        <v>1</v>
      </c>
      <c r="J124" s="3">
        <v>4795</v>
      </c>
      <c r="K124" s="3">
        <v>6</v>
      </c>
      <c r="L124" s="3">
        <v>28770</v>
      </c>
      <c r="M124" s="1" t="s">
        <v>29</v>
      </c>
      <c r="N124" s="1" t="s">
        <v>30</v>
      </c>
      <c r="O124" s="3">
        <v>0</v>
      </c>
      <c r="P124" s="4" t="s">
        <v>4724</v>
      </c>
      <c r="Q124" s="1" t="b">
        <v>0</v>
      </c>
      <c r="R124" s="2">
        <v>6</v>
      </c>
      <c r="S124" s="3">
        <v>28770</v>
      </c>
      <c r="T124" s="2" t="s">
        <v>29</v>
      </c>
      <c r="U124" s="3">
        <v>0</v>
      </c>
      <c r="V124" s="2" t="s">
        <v>29</v>
      </c>
      <c r="W124" s="3">
        <v>0</v>
      </c>
      <c r="X124" s="2" t="s">
        <v>29</v>
      </c>
      <c r="Y124" s="3">
        <v>0</v>
      </c>
      <c r="Z124" s="1" t="s">
        <v>31</v>
      </c>
      <c r="AA124" s="1" t="b">
        <v>0</v>
      </c>
    </row>
    <row r="125" spans="1:27" x14ac:dyDescent="0.25">
      <c r="A125" s="1" t="b">
        <v>0</v>
      </c>
      <c r="B125" s="1" t="s">
        <v>4838</v>
      </c>
      <c r="C125" s="2">
        <v>2</v>
      </c>
      <c r="D125" s="1" t="s">
        <v>752</v>
      </c>
      <c r="E125" s="2">
        <v>85</v>
      </c>
      <c r="F125" s="1" t="s">
        <v>2071</v>
      </c>
      <c r="G125" s="1" t="s">
        <v>2072</v>
      </c>
      <c r="H125" s="1" t="s">
        <v>2072</v>
      </c>
      <c r="I125" s="2">
        <v>1</v>
      </c>
      <c r="J125" s="3">
        <v>4336</v>
      </c>
      <c r="K125" s="3">
        <v>7</v>
      </c>
      <c r="L125" s="3">
        <v>30352</v>
      </c>
      <c r="M125" s="1" t="s">
        <v>29</v>
      </c>
      <c r="N125" s="1" t="s">
        <v>40</v>
      </c>
      <c r="O125" s="3">
        <v>0</v>
      </c>
      <c r="P125" s="4" t="s">
        <v>4724</v>
      </c>
      <c r="Q125" s="1" t="b">
        <v>0</v>
      </c>
      <c r="R125" s="2">
        <v>7</v>
      </c>
      <c r="S125" s="3">
        <v>30352</v>
      </c>
      <c r="T125" s="2" t="s">
        <v>29</v>
      </c>
      <c r="U125" s="3">
        <v>0</v>
      </c>
      <c r="V125" s="2" t="s">
        <v>29</v>
      </c>
      <c r="W125" s="3">
        <v>0</v>
      </c>
      <c r="X125" s="2" t="s">
        <v>29</v>
      </c>
      <c r="Y125" s="3">
        <v>0</v>
      </c>
      <c r="Z125" s="1" t="s">
        <v>31</v>
      </c>
      <c r="AA125" s="1" t="b">
        <v>0</v>
      </c>
    </row>
    <row r="126" spans="1:27" x14ac:dyDescent="0.25">
      <c r="A126" s="1" t="b">
        <v>0</v>
      </c>
      <c r="B126" s="1" t="s">
        <v>4839</v>
      </c>
      <c r="C126" s="2">
        <v>2</v>
      </c>
      <c r="D126" s="1" t="s">
        <v>752</v>
      </c>
      <c r="E126" s="2">
        <v>86</v>
      </c>
      <c r="F126" s="1" t="s">
        <v>2073</v>
      </c>
      <c r="G126" s="1" t="s">
        <v>2172</v>
      </c>
      <c r="H126" s="1" t="s">
        <v>2013</v>
      </c>
      <c r="I126" s="2">
        <v>1</v>
      </c>
      <c r="J126" s="3">
        <v>5485</v>
      </c>
      <c r="K126" s="3">
        <v>2</v>
      </c>
      <c r="L126" s="3">
        <v>10970</v>
      </c>
      <c r="M126" s="1" t="s">
        <v>29</v>
      </c>
      <c r="N126" s="1" t="s">
        <v>30</v>
      </c>
      <c r="O126" s="3">
        <v>0</v>
      </c>
      <c r="P126" s="4" t="s">
        <v>4724</v>
      </c>
      <c r="Q126" s="1" t="b">
        <v>0</v>
      </c>
      <c r="R126" s="2">
        <v>2</v>
      </c>
      <c r="S126" s="3">
        <v>10970</v>
      </c>
      <c r="T126" s="2" t="s">
        <v>29</v>
      </c>
      <c r="U126" s="3">
        <v>0</v>
      </c>
      <c r="V126" s="2" t="s">
        <v>29</v>
      </c>
      <c r="W126" s="3">
        <v>0</v>
      </c>
      <c r="X126" s="2" t="s">
        <v>29</v>
      </c>
      <c r="Y126" s="3">
        <v>0</v>
      </c>
      <c r="Z126" s="1" t="s">
        <v>31</v>
      </c>
      <c r="AA126" s="1" t="b">
        <v>0</v>
      </c>
    </row>
    <row r="127" spans="1:27" x14ac:dyDescent="0.25">
      <c r="A127" s="1" t="b">
        <v>0</v>
      </c>
      <c r="B127" s="1" t="s">
        <v>4840</v>
      </c>
      <c r="C127" s="2">
        <v>2</v>
      </c>
      <c r="D127" s="1" t="s">
        <v>752</v>
      </c>
      <c r="E127" s="2">
        <v>87</v>
      </c>
      <c r="F127" s="1" t="s">
        <v>2075</v>
      </c>
      <c r="G127" s="1" t="s">
        <v>2076</v>
      </c>
      <c r="H127" s="1" t="s">
        <v>2077</v>
      </c>
      <c r="I127" s="2">
        <v>20</v>
      </c>
      <c r="J127" s="3">
        <v>3318</v>
      </c>
      <c r="K127" s="3">
        <v>1</v>
      </c>
      <c r="L127" s="3">
        <v>3318</v>
      </c>
      <c r="M127" s="1" t="s">
        <v>29</v>
      </c>
      <c r="N127" s="1" t="s">
        <v>30</v>
      </c>
      <c r="O127" s="3">
        <v>0</v>
      </c>
      <c r="P127" s="4" t="s">
        <v>4724</v>
      </c>
      <c r="Q127" s="1" t="b">
        <v>0</v>
      </c>
      <c r="R127" s="2">
        <v>1</v>
      </c>
      <c r="S127" s="3">
        <v>3318</v>
      </c>
      <c r="T127" s="2" t="s">
        <v>29</v>
      </c>
      <c r="U127" s="3">
        <v>0</v>
      </c>
      <c r="V127" s="2" t="s">
        <v>29</v>
      </c>
      <c r="W127" s="3">
        <v>0</v>
      </c>
      <c r="X127" s="2" t="s">
        <v>29</v>
      </c>
      <c r="Y127" s="3">
        <v>0</v>
      </c>
      <c r="Z127" s="1" t="s">
        <v>31</v>
      </c>
      <c r="AA127" s="1" t="b">
        <v>0</v>
      </c>
    </row>
    <row r="128" spans="1:27" x14ac:dyDescent="0.25">
      <c r="A128" s="1" t="b">
        <v>0</v>
      </c>
      <c r="B128" s="1" t="s">
        <v>4841</v>
      </c>
      <c r="C128" s="2">
        <v>2</v>
      </c>
      <c r="D128" s="1" t="s">
        <v>752</v>
      </c>
      <c r="E128" s="2">
        <v>88</v>
      </c>
      <c r="F128" s="1" t="s">
        <v>2173</v>
      </c>
      <c r="G128" s="1" t="s">
        <v>2174</v>
      </c>
      <c r="H128" s="1" t="s">
        <v>2089</v>
      </c>
      <c r="I128" s="2">
        <v>1</v>
      </c>
      <c r="J128" s="3">
        <v>11244</v>
      </c>
      <c r="K128" s="3">
        <v>2</v>
      </c>
      <c r="L128" s="3">
        <v>22488</v>
      </c>
      <c r="M128" s="1" t="s">
        <v>29</v>
      </c>
      <c r="N128" s="1" t="s">
        <v>30</v>
      </c>
      <c r="O128" s="3">
        <v>0</v>
      </c>
      <c r="P128" s="4" t="s">
        <v>4724</v>
      </c>
      <c r="Q128" s="1" t="b">
        <v>0</v>
      </c>
      <c r="R128" s="2">
        <v>2</v>
      </c>
      <c r="S128" s="3">
        <v>22488</v>
      </c>
      <c r="T128" s="2" t="s">
        <v>29</v>
      </c>
      <c r="U128" s="3">
        <v>0</v>
      </c>
      <c r="V128" s="2" t="s">
        <v>29</v>
      </c>
      <c r="W128" s="3">
        <v>0</v>
      </c>
      <c r="X128" s="2" t="s">
        <v>29</v>
      </c>
      <c r="Y128" s="3">
        <v>0</v>
      </c>
      <c r="Z128" s="1" t="s">
        <v>31</v>
      </c>
      <c r="AA128" s="1" t="b">
        <v>0</v>
      </c>
    </row>
    <row r="129" spans="1:27" x14ac:dyDescent="0.25">
      <c r="A129" s="1" t="b">
        <v>0</v>
      </c>
      <c r="B129" s="1" t="s">
        <v>4842</v>
      </c>
      <c r="C129" s="2">
        <v>2</v>
      </c>
      <c r="D129" s="1" t="s">
        <v>752</v>
      </c>
      <c r="E129" s="2">
        <v>92</v>
      </c>
      <c r="F129" s="1" t="s">
        <v>2084</v>
      </c>
      <c r="G129" s="1" t="s">
        <v>2175</v>
      </c>
      <c r="H129" s="1" t="s">
        <v>2086</v>
      </c>
      <c r="I129" s="2">
        <v>1</v>
      </c>
      <c r="J129" s="3">
        <v>3290</v>
      </c>
      <c r="K129" s="3">
        <v>2</v>
      </c>
      <c r="L129" s="3">
        <v>6580</v>
      </c>
      <c r="M129" s="1" t="s">
        <v>29</v>
      </c>
      <c r="N129" s="1" t="s">
        <v>40</v>
      </c>
      <c r="O129" s="3">
        <v>0</v>
      </c>
      <c r="P129" s="4" t="s">
        <v>4724</v>
      </c>
      <c r="Q129" s="1" t="b">
        <v>0</v>
      </c>
      <c r="R129" s="2">
        <v>2</v>
      </c>
      <c r="S129" s="3">
        <v>6580</v>
      </c>
      <c r="T129" s="2" t="s">
        <v>29</v>
      </c>
      <c r="U129" s="3">
        <v>0</v>
      </c>
      <c r="V129" s="2" t="s">
        <v>29</v>
      </c>
      <c r="W129" s="3">
        <v>0</v>
      </c>
      <c r="X129" s="2" t="s">
        <v>29</v>
      </c>
      <c r="Y129" s="3">
        <v>0</v>
      </c>
      <c r="Z129" s="1" t="s">
        <v>31</v>
      </c>
      <c r="AA129" s="1" t="b">
        <v>0</v>
      </c>
    </row>
    <row r="130" spans="1:27" x14ac:dyDescent="0.25">
      <c r="A130" s="1" t="b">
        <v>0</v>
      </c>
      <c r="B130" s="1" t="s">
        <v>4843</v>
      </c>
      <c r="C130" s="2">
        <v>2</v>
      </c>
      <c r="D130" s="1" t="s">
        <v>752</v>
      </c>
      <c r="E130" s="2">
        <v>93</v>
      </c>
      <c r="F130" s="1" t="s">
        <v>2084</v>
      </c>
      <c r="G130" s="1" t="s">
        <v>2088</v>
      </c>
      <c r="H130" s="1" t="s">
        <v>2086</v>
      </c>
      <c r="I130" s="2">
        <v>1</v>
      </c>
      <c r="J130" s="3">
        <v>4350</v>
      </c>
      <c r="K130" s="3">
        <v>2</v>
      </c>
      <c r="L130" s="3">
        <v>8700</v>
      </c>
      <c r="M130" s="1" t="s">
        <v>29</v>
      </c>
      <c r="N130" s="1" t="s">
        <v>40</v>
      </c>
      <c r="O130" s="3">
        <v>0</v>
      </c>
      <c r="P130" s="4" t="s">
        <v>4724</v>
      </c>
      <c r="Q130" s="1" t="b">
        <v>0</v>
      </c>
      <c r="R130" s="2">
        <v>2</v>
      </c>
      <c r="S130" s="3">
        <v>8700</v>
      </c>
      <c r="T130" s="2" t="s">
        <v>29</v>
      </c>
      <c r="U130" s="3">
        <v>0</v>
      </c>
      <c r="V130" s="2" t="s">
        <v>29</v>
      </c>
      <c r="W130" s="3">
        <v>0</v>
      </c>
      <c r="X130" s="2" t="s">
        <v>29</v>
      </c>
      <c r="Y130" s="3">
        <v>0</v>
      </c>
      <c r="Z130" s="1" t="s">
        <v>31</v>
      </c>
      <c r="AA130" s="1" t="b">
        <v>0</v>
      </c>
    </row>
    <row r="131" spans="1:27" x14ac:dyDescent="0.25">
      <c r="A131" s="1" t="b">
        <v>0</v>
      </c>
      <c r="B131" s="1" t="s">
        <v>4844</v>
      </c>
      <c r="C131" s="2">
        <v>2</v>
      </c>
      <c r="D131" s="1" t="s">
        <v>752</v>
      </c>
      <c r="E131" s="2">
        <v>94</v>
      </c>
      <c r="F131" s="1" t="s">
        <v>2084</v>
      </c>
      <c r="G131" s="1" t="s">
        <v>2091</v>
      </c>
      <c r="H131" s="1" t="s">
        <v>2086</v>
      </c>
      <c r="I131" s="2">
        <v>1</v>
      </c>
      <c r="J131" s="3">
        <v>1335</v>
      </c>
      <c r="K131" s="3">
        <v>10</v>
      </c>
      <c r="L131" s="3">
        <v>13350</v>
      </c>
      <c r="M131" s="1" t="s">
        <v>29</v>
      </c>
      <c r="N131" s="1" t="s">
        <v>40</v>
      </c>
      <c r="O131" s="3">
        <v>0</v>
      </c>
      <c r="P131" s="4" t="s">
        <v>4724</v>
      </c>
      <c r="Q131" s="1" t="b">
        <v>0</v>
      </c>
      <c r="R131" s="2">
        <v>10</v>
      </c>
      <c r="S131" s="3">
        <v>13350</v>
      </c>
      <c r="T131" s="2" t="s">
        <v>29</v>
      </c>
      <c r="U131" s="3">
        <v>0</v>
      </c>
      <c r="V131" s="2" t="s">
        <v>29</v>
      </c>
      <c r="W131" s="3">
        <v>0</v>
      </c>
      <c r="X131" s="2" t="s">
        <v>29</v>
      </c>
      <c r="Y131" s="3">
        <v>0</v>
      </c>
      <c r="Z131" s="1" t="s">
        <v>31</v>
      </c>
      <c r="AA131" s="1" t="b">
        <v>0</v>
      </c>
    </row>
    <row r="132" spans="1:27" x14ac:dyDescent="0.25">
      <c r="A132" s="1" t="b">
        <v>0</v>
      </c>
      <c r="B132" s="1" t="s">
        <v>4845</v>
      </c>
      <c r="C132" s="2">
        <v>2</v>
      </c>
      <c r="D132" s="1" t="s">
        <v>752</v>
      </c>
      <c r="E132" s="2">
        <v>96</v>
      </c>
      <c r="F132" s="1" t="s">
        <v>2095</v>
      </c>
      <c r="G132" s="1" t="s">
        <v>2096</v>
      </c>
      <c r="H132" s="1" t="s">
        <v>2097</v>
      </c>
      <c r="I132" s="2">
        <v>1</v>
      </c>
      <c r="J132" s="3">
        <v>4425</v>
      </c>
      <c r="K132" s="3">
        <v>6</v>
      </c>
      <c r="L132" s="3">
        <v>26550</v>
      </c>
      <c r="M132" s="1" t="s">
        <v>29</v>
      </c>
      <c r="N132" s="1" t="s">
        <v>40</v>
      </c>
      <c r="O132" s="3">
        <v>0</v>
      </c>
      <c r="P132" s="4" t="s">
        <v>4724</v>
      </c>
      <c r="Q132" s="1" t="b">
        <v>0</v>
      </c>
      <c r="R132" s="2">
        <v>6</v>
      </c>
      <c r="S132" s="3">
        <v>26550</v>
      </c>
      <c r="T132" s="2" t="s">
        <v>29</v>
      </c>
      <c r="U132" s="3">
        <v>0</v>
      </c>
      <c r="V132" s="2" t="s">
        <v>29</v>
      </c>
      <c r="W132" s="3">
        <v>0</v>
      </c>
      <c r="X132" s="2" t="s">
        <v>29</v>
      </c>
      <c r="Y132" s="3">
        <v>0</v>
      </c>
      <c r="Z132" s="1" t="s">
        <v>31</v>
      </c>
      <c r="AA132" s="1" t="b">
        <v>0</v>
      </c>
    </row>
    <row r="133" spans="1:27" x14ac:dyDescent="0.25">
      <c r="A133" s="1" t="b">
        <v>0</v>
      </c>
      <c r="B133" s="1" t="s">
        <v>4846</v>
      </c>
      <c r="C133" s="2">
        <v>2</v>
      </c>
      <c r="D133" s="1" t="s">
        <v>752</v>
      </c>
      <c r="E133" s="2">
        <v>97</v>
      </c>
      <c r="F133" s="1" t="s">
        <v>2098</v>
      </c>
      <c r="G133" s="1" t="s">
        <v>2099</v>
      </c>
      <c r="H133" s="1" t="s">
        <v>2100</v>
      </c>
      <c r="I133" s="2">
        <v>1</v>
      </c>
      <c r="J133" s="3">
        <v>3212</v>
      </c>
      <c r="K133" s="3">
        <v>10</v>
      </c>
      <c r="L133" s="3">
        <v>32120</v>
      </c>
      <c r="M133" s="1" t="s">
        <v>29</v>
      </c>
      <c r="N133" s="1" t="s">
        <v>40</v>
      </c>
      <c r="O133" s="3">
        <v>0</v>
      </c>
      <c r="P133" s="4" t="s">
        <v>4724</v>
      </c>
      <c r="Q133" s="1" t="b">
        <v>0</v>
      </c>
      <c r="R133" s="2">
        <v>10</v>
      </c>
      <c r="S133" s="3">
        <v>32120</v>
      </c>
      <c r="T133" s="2" t="s">
        <v>29</v>
      </c>
      <c r="U133" s="3">
        <v>0</v>
      </c>
      <c r="V133" s="2" t="s">
        <v>29</v>
      </c>
      <c r="W133" s="3">
        <v>0</v>
      </c>
      <c r="X133" s="2" t="s">
        <v>29</v>
      </c>
      <c r="Y133" s="3">
        <v>0</v>
      </c>
      <c r="Z133" s="1" t="s">
        <v>31</v>
      </c>
      <c r="AA133" s="1" t="b">
        <v>0</v>
      </c>
    </row>
    <row r="134" spans="1:27" x14ac:dyDescent="0.25">
      <c r="A134" s="1" t="b">
        <v>0</v>
      </c>
      <c r="B134" s="1" t="s">
        <v>4847</v>
      </c>
      <c r="C134" s="2">
        <v>2</v>
      </c>
      <c r="D134" s="1" t="s">
        <v>752</v>
      </c>
      <c r="E134" s="2">
        <v>98</v>
      </c>
      <c r="F134" s="1" t="s">
        <v>2101</v>
      </c>
      <c r="G134" s="1" t="s">
        <v>2102</v>
      </c>
      <c r="H134" s="1" t="s">
        <v>2103</v>
      </c>
      <c r="I134" s="2">
        <v>1</v>
      </c>
      <c r="J134" s="3">
        <v>5289</v>
      </c>
      <c r="K134" s="3">
        <v>4</v>
      </c>
      <c r="L134" s="3">
        <v>21156</v>
      </c>
      <c r="M134" s="1" t="s">
        <v>29</v>
      </c>
      <c r="N134" s="1" t="s">
        <v>40</v>
      </c>
      <c r="O134" s="3">
        <v>0</v>
      </c>
      <c r="P134" s="4" t="s">
        <v>4724</v>
      </c>
      <c r="Q134" s="1" t="b">
        <v>0</v>
      </c>
      <c r="R134" s="2">
        <v>4</v>
      </c>
      <c r="S134" s="3">
        <v>21156</v>
      </c>
      <c r="T134" s="2" t="s">
        <v>29</v>
      </c>
      <c r="U134" s="3">
        <v>0</v>
      </c>
      <c r="V134" s="2" t="s">
        <v>29</v>
      </c>
      <c r="W134" s="3">
        <v>0</v>
      </c>
      <c r="X134" s="2" t="s">
        <v>29</v>
      </c>
      <c r="Y134" s="3">
        <v>0</v>
      </c>
      <c r="Z134" s="1" t="s">
        <v>31</v>
      </c>
      <c r="AA134" s="1" t="b">
        <v>0</v>
      </c>
    </row>
    <row r="135" spans="1:27" x14ac:dyDescent="0.25">
      <c r="A135" s="1" t="b">
        <v>0</v>
      </c>
      <c r="B135" s="1" t="s">
        <v>4848</v>
      </c>
      <c r="C135" s="2">
        <v>2</v>
      </c>
      <c r="D135" s="1" t="s">
        <v>752</v>
      </c>
      <c r="E135" s="2">
        <v>99</v>
      </c>
      <c r="F135" s="1" t="s">
        <v>2104</v>
      </c>
      <c r="G135" s="1" t="s">
        <v>2105</v>
      </c>
      <c r="H135" s="1" t="s">
        <v>2106</v>
      </c>
      <c r="I135" s="2">
        <v>1</v>
      </c>
      <c r="J135" s="3">
        <v>3114</v>
      </c>
      <c r="K135" s="3">
        <v>4</v>
      </c>
      <c r="L135" s="3">
        <v>12456</v>
      </c>
      <c r="M135" s="1" t="s">
        <v>29</v>
      </c>
      <c r="N135" s="1" t="s">
        <v>40</v>
      </c>
      <c r="O135" s="3">
        <v>0</v>
      </c>
      <c r="P135" s="4" t="s">
        <v>4724</v>
      </c>
      <c r="Q135" s="1" t="b">
        <v>0</v>
      </c>
      <c r="R135" s="2">
        <v>4</v>
      </c>
      <c r="S135" s="3">
        <v>12456</v>
      </c>
      <c r="T135" s="2" t="s">
        <v>29</v>
      </c>
      <c r="U135" s="3">
        <v>0</v>
      </c>
      <c r="V135" s="2" t="s">
        <v>29</v>
      </c>
      <c r="W135" s="3">
        <v>0</v>
      </c>
      <c r="X135" s="2" t="s">
        <v>29</v>
      </c>
      <c r="Y135" s="3">
        <v>0</v>
      </c>
      <c r="Z135" s="1" t="s">
        <v>31</v>
      </c>
      <c r="AA135" s="1" t="b">
        <v>0</v>
      </c>
    </row>
    <row r="136" spans="1:27" x14ac:dyDescent="0.25">
      <c r="A136" s="1" t="b">
        <v>0</v>
      </c>
      <c r="B136" s="1" t="s">
        <v>4849</v>
      </c>
      <c r="C136" s="2">
        <v>2</v>
      </c>
      <c r="D136" s="1" t="s">
        <v>752</v>
      </c>
      <c r="E136" s="2">
        <v>100</v>
      </c>
      <c r="F136" s="1" t="s">
        <v>2107</v>
      </c>
      <c r="G136" s="1" t="s">
        <v>2108</v>
      </c>
      <c r="H136" s="1" t="s">
        <v>2176</v>
      </c>
      <c r="I136" s="2">
        <v>1</v>
      </c>
      <c r="J136" s="3">
        <v>645</v>
      </c>
      <c r="K136" s="3">
        <v>1</v>
      </c>
      <c r="L136" s="3">
        <v>645</v>
      </c>
      <c r="M136" s="1" t="s">
        <v>29</v>
      </c>
      <c r="N136" s="1" t="s">
        <v>40</v>
      </c>
      <c r="O136" s="3">
        <v>0</v>
      </c>
      <c r="P136" s="4" t="s">
        <v>4724</v>
      </c>
      <c r="Q136" s="1" t="b">
        <v>0</v>
      </c>
      <c r="R136" s="2">
        <v>1</v>
      </c>
      <c r="S136" s="3">
        <v>645</v>
      </c>
      <c r="T136" s="2" t="s">
        <v>29</v>
      </c>
      <c r="U136" s="3">
        <v>0</v>
      </c>
      <c r="V136" s="2" t="s">
        <v>29</v>
      </c>
      <c r="W136" s="3">
        <v>0</v>
      </c>
      <c r="X136" s="2" t="s">
        <v>29</v>
      </c>
      <c r="Y136" s="3">
        <v>0</v>
      </c>
      <c r="Z136" s="1" t="s">
        <v>31</v>
      </c>
      <c r="AA136" s="1" t="b">
        <v>0</v>
      </c>
    </row>
    <row r="137" spans="1:27" x14ac:dyDescent="0.25">
      <c r="A137" s="1" t="b">
        <v>0</v>
      </c>
      <c r="B137" s="1" t="s">
        <v>4850</v>
      </c>
      <c r="C137" s="2">
        <v>2</v>
      </c>
      <c r="D137" s="1" t="s">
        <v>752</v>
      </c>
      <c r="E137" s="2">
        <v>101</v>
      </c>
      <c r="F137" s="1" t="s">
        <v>2170</v>
      </c>
      <c r="G137" s="1" t="s">
        <v>2111</v>
      </c>
      <c r="H137" s="1" t="s">
        <v>2013</v>
      </c>
      <c r="I137" s="2">
        <v>1</v>
      </c>
      <c r="J137" s="3">
        <v>2438</v>
      </c>
      <c r="K137" s="3">
        <v>1</v>
      </c>
      <c r="L137" s="3">
        <v>2438</v>
      </c>
      <c r="M137" s="1" t="s">
        <v>29</v>
      </c>
      <c r="N137" s="1" t="s">
        <v>40</v>
      </c>
      <c r="O137" s="3">
        <v>0</v>
      </c>
      <c r="P137" s="4" t="s">
        <v>4724</v>
      </c>
      <c r="Q137" s="1" t="b">
        <v>0</v>
      </c>
      <c r="R137" s="2">
        <v>1</v>
      </c>
      <c r="S137" s="3">
        <v>2438</v>
      </c>
      <c r="T137" s="2" t="s">
        <v>29</v>
      </c>
      <c r="U137" s="3">
        <v>0</v>
      </c>
      <c r="V137" s="2" t="s">
        <v>29</v>
      </c>
      <c r="W137" s="3">
        <v>0</v>
      </c>
      <c r="X137" s="2" t="s">
        <v>29</v>
      </c>
      <c r="Y137" s="3">
        <v>0</v>
      </c>
      <c r="Z137" s="1" t="s">
        <v>31</v>
      </c>
      <c r="AA137" s="1" t="b">
        <v>0</v>
      </c>
    </row>
    <row r="138" spans="1:27" x14ac:dyDescent="0.25">
      <c r="A138" s="1" t="b">
        <v>0</v>
      </c>
      <c r="B138" s="1" t="s">
        <v>4851</v>
      </c>
      <c r="C138" s="2">
        <v>2</v>
      </c>
      <c r="D138" s="1" t="s">
        <v>752</v>
      </c>
      <c r="E138" s="2">
        <v>107</v>
      </c>
      <c r="F138" s="1" t="s">
        <v>2116</v>
      </c>
      <c r="G138" s="1" t="s">
        <v>2119</v>
      </c>
      <c r="H138" s="1" t="s">
        <v>2118</v>
      </c>
      <c r="I138" s="2">
        <v>1</v>
      </c>
      <c r="J138" s="3">
        <v>6003</v>
      </c>
      <c r="K138" s="3">
        <v>3</v>
      </c>
      <c r="L138" s="3">
        <v>18009</v>
      </c>
      <c r="M138" s="1" t="s">
        <v>29</v>
      </c>
      <c r="N138" s="1" t="s">
        <v>30</v>
      </c>
      <c r="O138" s="3">
        <v>0</v>
      </c>
      <c r="P138" s="4" t="s">
        <v>4724</v>
      </c>
      <c r="Q138" s="1" t="b">
        <v>0</v>
      </c>
      <c r="R138" s="2">
        <v>3</v>
      </c>
      <c r="S138" s="3">
        <v>18009</v>
      </c>
      <c r="T138" s="2" t="s">
        <v>29</v>
      </c>
      <c r="U138" s="3">
        <v>0</v>
      </c>
      <c r="V138" s="2" t="s">
        <v>29</v>
      </c>
      <c r="W138" s="3">
        <v>0</v>
      </c>
      <c r="X138" s="2" t="s">
        <v>29</v>
      </c>
      <c r="Y138" s="3">
        <v>0</v>
      </c>
      <c r="Z138" s="1" t="s">
        <v>31</v>
      </c>
      <c r="AA138" s="1" t="b">
        <v>0</v>
      </c>
    </row>
    <row r="139" spans="1:27" x14ac:dyDescent="0.25">
      <c r="A139" s="1" t="b">
        <v>0</v>
      </c>
      <c r="B139" s="1" t="s">
        <v>4852</v>
      </c>
      <c r="C139" s="2">
        <v>2</v>
      </c>
      <c r="D139" s="1" t="s">
        <v>752</v>
      </c>
      <c r="E139" s="2">
        <v>108</v>
      </c>
      <c r="F139" s="1" t="s">
        <v>2177</v>
      </c>
      <c r="G139" s="1" t="s">
        <v>2178</v>
      </c>
      <c r="H139" s="1" t="s">
        <v>2115</v>
      </c>
      <c r="I139" s="2">
        <v>1</v>
      </c>
      <c r="J139" s="3">
        <v>660</v>
      </c>
      <c r="K139" s="3">
        <v>2</v>
      </c>
      <c r="L139" s="3">
        <v>1320</v>
      </c>
      <c r="M139" s="1" t="s">
        <v>29</v>
      </c>
      <c r="N139" s="1" t="s">
        <v>30</v>
      </c>
      <c r="O139" s="3">
        <v>0</v>
      </c>
      <c r="P139" s="4" t="s">
        <v>4724</v>
      </c>
      <c r="Q139" s="1" t="b">
        <v>0</v>
      </c>
      <c r="R139" s="2">
        <v>2</v>
      </c>
      <c r="S139" s="3">
        <v>1320</v>
      </c>
      <c r="T139" s="2" t="s">
        <v>29</v>
      </c>
      <c r="U139" s="3">
        <v>0</v>
      </c>
      <c r="V139" s="2" t="s">
        <v>29</v>
      </c>
      <c r="W139" s="3">
        <v>0</v>
      </c>
      <c r="X139" s="2" t="s">
        <v>29</v>
      </c>
      <c r="Y139" s="3">
        <v>0</v>
      </c>
      <c r="Z139" s="1" t="s">
        <v>31</v>
      </c>
      <c r="AA139" s="1" t="b">
        <v>0</v>
      </c>
    </row>
    <row r="140" spans="1:27" x14ac:dyDescent="0.25">
      <c r="A140" s="1" t="b">
        <v>0</v>
      </c>
      <c r="B140" s="1" t="s">
        <v>4853</v>
      </c>
      <c r="C140" s="2">
        <v>2</v>
      </c>
      <c r="D140" s="1" t="s">
        <v>752</v>
      </c>
      <c r="E140" s="2">
        <v>110</v>
      </c>
      <c r="F140" s="1" t="s">
        <v>2120</v>
      </c>
      <c r="G140" s="1" t="s">
        <v>2121</v>
      </c>
      <c r="H140" s="1" t="s">
        <v>2115</v>
      </c>
      <c r="I140" s="2">
        <v>1</v>
      </c>
      <c r="J140" s="3">
        <v>473</v>
      </c>
      <c r="K140" s="3">
        <v>4</v>
      </c>
      <c r="L140" s="3">
        <v>1892</v>
      </c>
      <c r="M140" s="1" t="s">
        <v>29</v>
      </c>
      <c r="N140" s="1" t="s">
        <v>30</v>
      </c>
      <c r="O140" s="3">
        <v>0</v>
      </c>
      <c r="P140" s="4" t="s">
        <v>4724</v>
      </c>
      <c r="Q140" s="1" t="b">
        <v>0</v>
      </c>
      <c r="R140" s="2">
        <v>4</v>
      </c>
      <c r="S140" s="3">
        <v>1892</v>
      </c>
      <c r="T140" s="2" t="s">
        <v>29</v>
      </c>
      <c r="U140" s="3">
        <v>0</v>
      </c>
      <c r="V140" s="2" t="s">
        <v>29</v>
      </c>
      <c r="W140" s="3">
        <v>0</v>
      </c>
      <c r="X140" s="2" t="s">
        <v>29</v>
      </c>
      <c r="Y140" s="3">
        <v>0</v>
      </c>
      <c r="Z140" s="1" t="s">
        <v>31</v>
      </c>
      <c r="AA140" s="1" t="b">
        <v>0</v>
      </c>
    </row>
    <row r="141" spans="1:27" x14ac:dyDescent="0.25">
      <c r="A141" s="1" t="b">
        <v>0</v>
      </c>
      <c r="B141" s="1" t="s">
        <v>4854</v>
      </c>
      <c r="C141" s="2">
        <v>2</v>
      </c>
      <c r="D141" s="1" t="s">
        <v>752</v>
      </c>
      <c r="E141" s="2">
        <v>151</v>
      </c>
      <c r="F141" s="1" t="s">
        <v>2098</v>
      </c>
      <c r="G141" s="1" t="s">
        <v>2130</v>
      </c>
      <c r="H141" s="1" t="s">
        <v>2100</v>
      </c>
      <c r="I141" s="2">
        <v>1</v>
      </c>
      <c r="J141" s="3">
        <v>1220</v>
      </c>
      <c r="K141" s="3">
        <v>6</v>
      </c>
      <c r="L141" s="3">
        <v>7320</v>
      </c>
      <c r="M141" s="1" t="s">
        <v>29</v>
      </c>
      <c r="N141" s="1" t="s">
        <v>40</v>
      </c>
      <c r="O141" s="3">
        <v>0</v>
      </c>
      <c r="P141" s="4" t="s">
        <v>4724</v>
      </c>
      <c r="Q141" s="1" t="b">
        <v>0</v>
      </c>
      <c r="R141" s="2">
        <v>6</v>
      </c>
      <c r="S141" s="3">
        <v>7320</v>
      </c>
      <c r="T141" s="2" t="s">
        <v>29</v>
      </c>
      <c r="U141" s="3">
        <v>0</v>
      </c>
      <c r="V141" s="2" t="s">
        <v>29</v>
      </c>
      <c r="W141" s="3">
        <v>0</v>
      </c>
      <c r="X141" s="2" t="s">
        <v>29</v>
      </c>
      <c r="Y141" s="3">
        <v>0</v>
      </c>
      <c r="Z141" s="1" t="s">
        <v>29</v>
      </c>
      <c r="AA141" s="1" t="b">
        <v>0</v>
      </c>
    </row>
    <row r="142" spans="1:27" x14ac:dyDescent="0.25">
      <c r="A142" s="1" t="b">
        <v>0</v>
      </c>
      <c r="B142" s="1" t="s">
        <v>4855</v>
      </c>
      <c r="C142" s="2">
        <v>2</v>
      </c>
      <c r="D142" s="1" t="s">
        <v>752</v>
      </c>
      <c r="E142" s="2">
        <v>157</v>
      </c>
      <c r="F142" s="1" t="s">
        <v>2179</v>
      </c>
      <c r="G142" s="1" t="s">
        <v>2180</v>
      </c>
      <c r="H142" s="1" t="s">
        <v>2181</v>
      </c>
      <c r="I142" s="2">
        <v>1</v>
      </c>
      <c r="J142" s="3">
        <v>3500</v>
      </c>
      <c r="K142" s="3">
        <v>1</v>
      </c>
      <c r="L142" s="3">
        <v>3500</v>
      </c>
      <c r="M142" s="1" t="s">
        <v>29</v>
      </c>
      <c r="N142" s="1" t="s">
        <v>30</v>
      </c>
      <c r="O142" s="3">
        <v>0</v>
      </c>
      <c r="P142" s="4" t="s">
        <v>4724</v>
      </c>
      <c r="Q142" s="1" t="b">
        <v>0</v>
      </c>
      <c r="R142" s="2">
        <v>1</v>
      </c>
      <c r="S142" s="3">
        <v>3500</v>
      </c>
      <c r="T142" s="2" t="s">
        <v>29</v>
      </c>
      <c r="U142" s="3">
        <v>0</v>
      </c>
      <c r="V142" s="2" t="s">
        <v>29</v>
      </c>
      <c r="W142" s="3">
        <v>0</v>
      </c>
      <c r="X142" s="2" t="s">
        <v>29</v>
      </c>
      <c r="Y142" s="3">
        <v>0</v>
      </c>
      <c r="Z142" s="1" t="s">
        <v>29</v>
      </c>
      <c r="AA142" s="1" t="b">
        <v>0</v>
      </c>
    </row>
    <row r="143" spans="1:27" x14ac:dyDescent="0.25">
      <c r="A143" s="1" t="b">
        <v>0</v>
      </c>
      <c r="B143" s="1" t="s">
        <v>4856</v>
      </c>
      <c r="C143" s="2">
        <v>2</v>
      </c>
      <c r="D143" s="1" t="s">
        <v>752</v>
      </c>
      <c r="E143" s="2">
        <v>165</v>
      </c>
      <c r="F143" s="1" t="s">
        <v>4784</v>
      </c>
      <c r="G143" s="1" t="s">
        <v>4785</v>
      </c>
      <c r="H143" s="1" t="s">
        <v>4786</v>
      </c>
      <c r="I143" s="2">
        <v>1</v>
      </c>
      <c r="J143" s="3">
        <v>8000</v>
      </c>
      <c r="K143" s="3">
        <v>3</v>
      </c>
      <c r="L143" s="3">
        <v>24000</v>
      </c>
      <c r="M143" s="1" t="s">
        <v>29</v>
      </c>
      <c r="N143" s="1" t="s">
        <v>40</v>
      </c>
      <c r="O143" s="3">
        <v>0</v>
      </c>
      <c r="P143" s="4" t="s">
        <v>4724</v>
      </c>
      <c r="Q143" s="1" t="b">
        <v>0</v>
      </c>
      <c r="R143" s="2">
        <v>3</v>
      </c>
      <c r="S143" s="3">
        <v>24000</v>
      </c>
      <c r="T143" s="2" t="s">
        <v>29</v>
      </c>
      <c r="U143" s="3">
        <v>0</v>
      </c>
      <c r="V143" s="2" t="s">
        <v>29</v>
      </c>
      <c r="W143" s="3">
        <v>0</v>
      </c>
      <c r="X143" s="2" t="s">
        <v>29</v>
      </c>
      <c r="Y143" s="3">
        <v>0</v>
      </c>
      <c r="Z143" s="1" t="s">
        <v>1417</v>
      </c>
      <c r="AA143" s="1" t="b">
        <v>0</v>
      </c>
    </row>
    <row r="144" spans="1:27" x14ac:dyDescent="0.25">
      <c r="A144" s="1" t="b">
        <v>0</v>
      </c>
      <c r="B144" s="1" t="s">
        <v>4857</v>
      </c>
      <c r="C144" s="2">
        <v>2</v>
      </c>
      <c r="D144" s="1" t="s">
        <v>752</v>
      </c>
      <c r="E144" s="2">
        <v>168</v>
      </c>
      <c r="F144" s="1" t="s">
        <v>2205</v>
      </c>
      <c r="G144" s="1" t="s">
        <v>4788</v>
      </c>
      <c r="H144" s="1" t="s">
        <v>2010</v>
      </c>
      <c r="I144" s="2">
        <v>1</v>
      </c>
      <c r="J144" s="3">
        <v>1994</v>
      </c>
      <c r="K144" s="3">
        <v>1</v>
      </c>
      <c r="L144" s="3">
        <v>1994</v>
      </c>
      <c r="M144" s="1" t="s">
        <v>29</v>
      </c>
      <c r="N144" s="1" t="s">
        <v>30</v>
      </c>
      <c r="O144" s="3">
        <v>0</v>
      </c>
      <c r="P144" s="4" t="s">
        <v>4724</v>
      </c>
      <c r="Q144" s="1" t="b">
        <v>0</v>
      </c>
      <c r="R144" s="2">
        <v>1</v>
      </c>
      <c r="S144" s="3">
        <v>1994</v>
      </c>
      <c r="T144" s="2" t="s">
        <v>29</v>
      </c>
      <c r="U144" s="3">
        <v>0</v>
      </c>
      <c r="V144" s="2" t="s">
        <v>29</v>
      </c>
      <c r="W144" s="3">
        <v>0</v>
      </c>
      <c r="X144" s="2" t="s">
        <v>29</v>
      </c>
      <c r="Y144" s="3">
        <v>0</v>
      </c>
      <c r="Z144" s="1" t="s">
        <v>1417</v>
      </c>
      <c r="AA144" s="1" t="b">
        <v>0</v>
      </c>
    </row>
    <row r="145" spans="1:27" x14ac:dyDescent="0.25">
      <c r="A145" s="1" t="b">
        <v>0</v>
      </c>
      <c r="B145" s="1" t="s">
        <v>4858</v>
      </c>
      <c r="C145" s="2">
        <v>2</v>
      </c>
      <c r="D145" s="1" t="s">
        <v>752</v>
      </c>
      <c r="E145" s="2">
        <v>180</v>
      </c>
      <c r="F145" s="1" t="s">
        <v>2239</v>
      </c>
      <c r="G145" s="1" t="s">
        <v>4859</v>
      </c>
      <c r="H145" s="1" t="s">
        <v>2106</v>
      </c>
      <c r="I145" s="2">
        <v>100</v>
      </c>
      <c r="J145" s="3">
        <v>496</v>
      </c>
      <c r="K145" s="3">
        <v>10</v>
      </c>
      <c r="L145" s="3">
        <v>4960</v>
      </c>
      <c r="M145" s="1" t="s">
        <v>29</v>
      </c>
      <c r="N145" s="1" t="s">
        <v>30</v>
      </c>
      <c r="O145" s="3">
        <v>0</v>
      </c>
      <c r="P145" s="4" t="s">
        <v>4724</v>
      </c>
      <c r="Q145" s="1" t="b">
        <v>0</v>
      </c>
      <c r="R145" s="2">
        <v>10</v>
      </c>
      <c r="S145" s="3">
        <v>4960</v>
      </c>
      <c r="T145" s="2" t="s">
        <v>29</v>
      </c>
      <c r="U145" s="3">
        <v>0</v>
      </c>
      <c r="V145" s="2" t="s">
        <v>29</v>
      </c>
      <c r="W145" s="3">
        <v>0</v>
      </c>
      <c r="X145" s="2" t="s">
        <v>29</v>
      </c>
      <c r="Y145" s="3">
        <v>0</v>
      </c>
      <c r="Z145" s="1" t="s">
        <v>1417</v>
      </c>
      <c r="AA145" s="1" t="b">
        <v>0</v>
      </c>
    </row>
    <row r="146" spans="1:27" x14ac:dyDescent="0.25">
      <c r="A146" s="1" t="b">
        <v>0</v>
      </c>
      <c r="B146" s="1" t="s">
        <v>4860</v>
      </c>
      <c r="C146" s="2">
        <v>2</v>
      </c>
      <c r="D146" s="1" t="s">
        <v>752</v>
      </c>
      <c r="E146" s="2">
        <v>183</v>
      </c>
      <c r="F146" s="1" t="s">
        <v>4861</v>
      </c>
      <c r="G146" s="1" t="s">
        <v>4862</v>
      </c>
      <c r="H146" s="1" t="s">
        <v>2010</v>
      </c>
      <c r="I146" s="2">
        <v>1</v>
      </c>
      <c r="J146" s="3">
        <v>1300</v>
      </c>
      <c r="K146" s="3">
        <v>3</v>
      </c>
      <c r="L146" s="3">
        <v>3900</v>
      </c>
      <c r="M146" s="1" t="s">
        <v>29</v>
      </c>
      <c r="N146" s="1" t="s">
        <v>40</v>
      </c>
      <c r="O146" s="3">
        <v>0</v>
      </c>
      <c r="P146" s="4" t="s">
        <v>4724</v>
      </c>
      <c r="Q146" s="1" t="b">
        <v>0</v>
      </c>
      <c r="R146" s="2">
        <v>3</v>
      </c>
      <c r="S146" s="3">
        <v>3900</v>
      </c>
      <c r="T146" s="2" t="s">
        <v>29</v>
      </c>
      <c r="U146" s="3">
        <v>0</v>
      </c>
      <c r="V146" s="2" t="s">
        <v>29</v>
      </c>
      <c r="W146" s="3">
        <v>0</v>
      </c>
      <c r="X146" s="2" t="s">
        <v>29</v>
      </c>
      <c r="Y146" s="3">
        <v>0</v>
      </c>
      <c r="Z146" s="1" t="s">
        <v>1417</v>
      </c>
      <c r="AA146" s="1" t="b">
        <v>0</v>
      </c>
    </row>
    <row r="147" spans="1:27" x14ac:dyDescent="0.25">
      <c r="A147" s="1" t="b">
        <v>0</v>
      </c>
      <c r="B147" s="1" t="s">
        <v>4863</v>
      </c>
      <c r="C147" s="2">
        <v>3</v>
      </c>
      <c r="D147" s="1" t="s">
        <v>762</v>
      </c>
      <c r="E147" s="2">
        <v>1</v>
      </c>
      <c r="F147" s="1" t="s">
        <v>2003</v>
      </c>
      <c r="G147" s="1" t="s">
        <v>2004</v>
      </c>
      <c r="H147" s="1" t="s">
        <v>2005</v>
      </c>
      <c r="I147" s="2">
        <v>1</v>
      </c>
      <c r="J147" s="3">
        <v>518</v>
      </c>
      <c r="K147" s="3">
        <v>2</v>
      </c>
      <c r="L147" s="3">
        <v>1036</v>
      </c>
      <c r="M147" s="1" t="s">
        <v>29</v>
      </c>
      <c r="N147" s="1" t="s">
        <v>30</v>
      </c>
      <c r="O147" s="3">
        <v>0</v>
      </c>
      <c r="P147" s="4" t="s">
        <v>4724</v>
      </c>
      <c r="Q147" s="1" t="b">
        <v>0</v>
      </c>
      <c r="R147" s="2">
        <v>2</v>
      </c>
      <c r="S147" s="3">
        <v>1036</v>
      </c>
      <c r="T147" s="2" t="s">
        <v>29</v>
      </c>
      <c r="U147" s="3">
        <v>0</v>
      </c>
      <c r="V147" s="2" t="s">
        <v>29</v>
      </c>
      <c r="W147" s="3">
        <v>0</v>
      </c>
      <c r="X147" s="2" t="s">
        <v>29</v>
      </c>
      <c r="Y147" s="3">
        <v>0</v>
      </c>
      <c r="Z147" s="1" t="s">
        <v>31</v>
      </c>
      <c r="AA147" s="1" t="b">
        <v>0</v>
      </c>
    </row>
    <row r="148" spans="1:27" x14ac:dyDescent="0.25">
      <c r="A148" s="1" t="b">
        <v>0</v>
      </c>
      <c r="B148" s="1" t="s">
        <v>4864</v>
      </c>
      <c r="C148" s="2">
        <v>3</v>
      </c>
      <c r="D148" s="1" t="s">
        <v>762</v>
      </c>
      <c r="E148" s="2">
        <v>2</v>
      </c>
      <c r="F148" s="1" t="s">
        <v>2006</v>
      </c>
      <c r="G148" s="1" t="s">
        <v>2007</v>
      </c>
      <c r="H148" s="1" t="s">
        <v>2005</v>
      </c>
      <c r="I148" s="2">
        <v>1</v>
      </c>
      <c r="J148" s="3">
        <v>293</v>
      </c>
      <c r="K148" s="3">
        <v>1</v>
      </c>
      <c r="L148" s="3">
        <v>293</v>
      </c>
      <c r="M148" s="1" t="s">
        <v>29</v>
      </c>
      <c r="N148" s="1" t="s">
        <v>30</v>
      </c>
      <c r="O148" s="3">
        <v>0</v>
      </c>
      <c r="P148" s="4" t="s">
        <v>4724</v>
      </c>
      <c r="Q148" s="1" t="b">
        <v>0</v>
      </c>
      <c r="R148" s="2">
        <v>1</v>
      </c>
      <c r="S148" s="3">
        <v>293</v>
      </c>
      <c r="T148" s="2" t="s">
        <v>29</v>
      </c>
      <c r="U148" s="3">
        <v>0</v>
      </c>
      <c r="V148" s="2" t="s">
        <v>29</v>
      </c>
      <c r="W148" s="3">
        <v>0</v>
      </c>
      <c r="X148" s="2" t="s">
        <v>29</v>
      </c>
      <c r="Y148" s="3">
        <v>0</v>
      </c>
      <c r="Z148" s="1" t="s">
        <v>31</v>
      </c>
      <c r="AA148" s="1" t="b">
        <v>0</v>
      </c>
    </row>
    <row r="149" spans="1:27" x14ac:dyDescent="0.25">
      <c r="A149" s="1" t="b">
        <v>0</v>
      </c>
      <c r="B149" s="1" t="s">
        <v>4865</v>
      </c>
      <c r="C149" s="2">
        <v>3</v>
      </c>
      <c r="D149" s="1" t="s">
        <v>762</v>
      </c>
      <c r="E149" s="2">
        <v>3</v>
      </c>
      <c r="F149" s="1" t="s">
        <v>2008</v>
      </c>
      <c r="G149" s="1" t="s">
        <v>2009</v>
      </c>
      <c r="H149" s="1" t="s">
        <v>2010</v>
      </c>
      <c r="I149" s="2">
        <v>1</v>
      </c>
      <c r="J149" s="3">
        <v>2540</v>
      </c>
      <c r="K149" s="3">
        <v>3</v>
      </c>
      <c r="L149" s="3">
        <v>7620</v>
      </c>
      <c r="M149" s="1" t="s">
        <v>29</v>
      </c>
      <c r="N149" s="1" t="s">
        <v>30</v>
      </c>
      <c r="O149" s="3">
        <v>0</v>
      </c>
      <c r="P149" s="4" t="s">
        <v>4724</v>
      </c>
      <c r="Q149" s="1" t="b">
        <v>0</v>
      </c>
      <c r="R149" s="2">
        <v>3</v>
      </c>
      <c r="S149" s="3">
        <v>7620</v>
      </c>
      <c r="T149" s="2" t="s">
        <v>29</v>
      </c>
      <c r="U149" s="3">
        <v>0</v>
      </c>
      <c r="V149" s="2" t="s">
        <v>29</v>
      </c>
      <c r="W149" s="3">
        <v>0</v>
      </c>
      <c r="X149" s="2" t="s">
        <v>29</v>
      </c>
      <c r="Y149" s="3">
        <v>0</v>
      </c>
      <c r="Z149" s="1" t="s">
        <v>31</v>
      </c>
      <c r="AA149" s="1" t="b">
        <v>0</v>
      </c>
    </row>
    <row r="150" spans="1:27" x14ac:dyDescent="0.25">
      <c r="A150" s="1" t="b">
        <v>0</v>
      </c>
      <c r="B150" s="1" t="s">
        <v>4866</v>
      </c>
      <c r="C150" s="2">
        <v>3</v>
      </c>
      <c r="D150" s="1" t="s">
        <v>762</v>
      </c>
      <c r="E150" s="2">
        <v>4</v>
      </c>
      <c r="F150" s="1" t="s">
        <v>2008</v>
      </c>
      <c r="G150" s="1" t="s">
        <v>2009</v>
      </c>
      <c r="H150" s="1" t="s">
        <v>2010</v>
      </c>
      <c r="I150" s="2">
        <v>1</v>
      </c>
      <c r="J150" s="3">
        <v>2540</v>
      </c>
      <c r="K150" s="3">
        <v>5</v>
      </c>
      <c r="L150" s="3">
        <v>12700</v>
      </c>
      <c r="M150" s="1" t="s">
        <v>29</v>
      </c>
      <c r="N150" s="1" t="s">
        <v>40</v>
      </c>
      <c r="O150" s="3">
        <v>0</v>
      </c>
      <c r="P150" s="4" t="s">
        <v>4724</v>
      </c>
      <c r="Q150" s="1" t="b">
        <v>0</v>
      </c>
      <c r="R150" s="2">
        <v>5</v>
      </c>
      <c r="S150" s="3">
        <v>12700</v>
      </c>
      <c r="T150" s="2" t="s">
        <v>29</v>
      </c>
      <c r="U150" s="3">
        <v>0</v>
      </c>
      <c r="V150" s="2" t="s">
        <v>29</v>
      </c>
      <c r="W150" s="3">
        <v>0</v>
      </c>
      <c r="X150" s="2" t="s">
        <v>29</v>
      </c>
      <c r="Y150" s="3">
        <v>0</v>
      </c>
      <c r="Z150" s="1" t="s">
        <v>31</v>
      </c>
      <c r="AA150" s="1" t="b">
        <v>0</v>
      </c>
    </row>
    <row r="151" spans="1:27" x14ac:dyDescent="0.25">
      <c r="A151" s="1" t="b">
        <v>0</v>
      </c>
      <c r="B151" s="1" t="s">
        <v>4867</v>
      </c>
      <c r="C151" s="2">
        <v>3</v>
      </c>
      <c r="D151" s="1" t="s">
        <v>762</v>
      </c>
      <c r="E151" s="2">
        <v>5</v>
      </c>
      <c r="F151" s="1" t="s">
        <v>2137</v>
      </c>
      <c r="G151" s="1" t="s">
        <v>2138</v>
      </c>
      <c r="H151" s="1" t="s">
        <v>2030</v>
      </c>
      <c r="I151" s="2">
        <v>1</v>
      </c>
      <c r="J151" s="3">
        <v>496</v>
      </c>
      <c r="K151" s="3">
        <v>1</v>
      </c>
      <c r="L151" s="3">
        <v>496</v>
      </c>
      <c r="M151" s="1" t="s">
        <v>29</v>
      </c>
      <c r="N151" s="1" t="s">
        <v>40</v>
      </c>
      <c r="O151" s="3">
        <v>0</v>
      </c>
      <c r="P151" s="4" t="s">
        <v>4724</v>
      </c>
      <c r="Q151" s="1" t="b">
        <v>0</v>
      </c>
      <c r="R151" s="2">
        <v>1</v>
      </c>
      <c r="S151" s="3">
        <v>496</v>
      </c>
      <c r="T151" s="2" t="s">
        <v>29</v>
      </c>
      <c r="U151" s="3">
        <v>0</v>
      </c>
      <c r="V151" s="2" t="s">
        <v>29</v>
      </c>
      <c r="W151" s="3">
        <v>0</v>
      </c>
      <c r="X151" s="2" t="s">
        <v>29</v>
      </c>
      <c r="Y151" s="3">
        <v>0</v>
      </c>
      <c r="Z151" s="1" t="s">
        <v>31</v>
      </c>
      <c r="AA151" s="1" t="b">
        <v>0</v>
      </c>
    </row>
    <row r="152" spans="1:27" x14ac:dyDescent="0.25">
      <c r="A152" s="1" t="b">
        <v>0</v>
      </c>
      <c r="B152" s="1" t="s">
        <v>4868</v>
      </c>
      <c r="C152" s="2">
        <v>3</v>
      </c>
      <c r="D152" s="1" t="s">
        <v>762</v>
      </c>
      <c r="E152" s="2">
        <v>6</v>
      </c>
      <c r="F152" s="1" t="s">
        <v>2011</v>
      </c>
      <c r="G152" s="1" t="s">
        <v>2012</v>
      </c>
      <c r="H152" s="1" t="s">
        <v>2013</v>
      </c>
      <c r="I152" s="2">
        <v>1</v>
      </c>
      <c r="J152" s="3">
        <v>2070</v>
      </c>
      <c r="K152" s="3">
        <v>1</v>
      </c>
      <c r="L152" s="3">
        <v>2070</v>
      </c>
      <c r="M152" s="1" t="s">
        <v>29</v>
      </c>
      <c r="N152" s="1" t="s">
        <v>30</v>
      </c>
      <c r="O152" s="3">
        <v>0</v>
      </c>
      <c r="P152" s="4" t="s">
        <v>4724</v>
      </c>
      <c r="Q152" s="1" t="b">
        <v>0</v>
      </c>
      <c r="R152" s="2">
        <v>1</v>
      </c>
      <c r="S152" s="3">
        <v>2070</v>
      </c>
      <c r="T152" s="2" t="s">
        <v>29</v>
      </c>
      <c r="U152" s="3">
        <v>0</v>
      </c>
      <c r="V152" s="2" t="s">
        <v>29</v>
      </c>
      <c r="W152" s="3">
        <v>0</v>
      </c>
      <c r="X152" s="2" t="s">
        <v>29</v>
      </c>
      <c r="Y152" s="3">
        <v>0</v>
      </c>
      <c r="Z152" s="1" t="s">
        <v>31</v>
      </c>
      <c r="AA152" s="1" t="b">
        <v>0</v>
      </c>
    </row>
    <row r="153" spans="1:27" x14ac:dyDescent="0.25">
      <c r="A153" s="1" t="b">
        <v>0</v>
      </c>
      <c r="B153" s="1" t="s">
        <v>4869</v>
      </c>
      <c r="C153" s="2">
        <v>3</v>
      </c>
      <c r="D153" s="1" t="s">
        <v>762</v>
      </c>
      <c r="E153" s="2">
        <v>8</v>
      </c>
      <c r="F153" s="1" t="s">
        <v>2014</v>
      </c>
      <c r="G153" s="1" t="s">
        <v>2015</v>
      </c>
      <c r="H153" s="1" t="s">
        <v>2016</v>
      </c>
      <c r="I153" s="2">
        <v>1</v>
      </c>
      <c r="J153" s="3">
        <v>190</v>
      </c>
      <c r="K153" s="3">
        <v>3</v>
      </c>
      <c r="L153" s="3">
        <v>570</v>
      </c>
      <c r="M153" s="1" t="s">
        <v>29</v>
      </c>
      <c r="N153" s="1" t="s">
        <v>30</v>
      </c>
      <c r="O153" s="3">
        <v>0</v>
      </c>
      <c r="P153" s="4" t="s">
        <v>4724</v>
      </c>
      <c r="Q153" s="1" t="b">
        <v>0</v>
      </c>
      <c r="R153" s="2">
        <v>3</v>
      </c>
      <c r="S153" s="3">
        <v>570</v>
      </c>
      <c r="T153" s="2" t="s">
        <v>29</v>
      </c>
      <c r="U153" s="3">
        <v>0</v>
      </c>
      <c r="V153" s="2" t="s">
        <v>29</v>
      </c>
      <c r="W153" s="3">
        <v>0</v>
      </c>
      <c r="X153" s="2" t="s">
        <v>29</v>
      </c>
      <c r="Y153" s="3">
        <v>0</v>
      </c>
      <c r="Z153" s="1" t="s">
        <v>31</v>
      </c>
      <c r="AA153" s="1" t="b">
        <v>0</v>
      </c>
    </row>
    <row r="154" spans="1:27" x14ac:dyDescent="0.25">
      <c r="A154" s="1" t="b">
        <v>0</v>
      </c>
      <c r="B154" s="1" t="s">
        <v>4870</v>
      </c>
      <c r="C154" s="2">
        <v>3</v>
      </c>
      <c r="D154" s="1" t="s">
        <v>762</v>
      </c>
      <c r="E154" s="2">
        <v>11</v>
      </c>
      <c r="F154" s="1" t="s">
        <v>2131</v>
      </c>
      <c r="G154" s="1" t="s">
        <v>2132</v>
      </c>
      <c r="H154" s="1" t="s">
        <v>2089</v>
      </c>
      <c r="I154" s="2">
        <v>1</v>
      </c>
      <c r="J154" s="3">
        <v>310</v>
      </c>
      <c r="K154" s="3">
        <v>13</v>
      </c>
      <c r="L154" s="3">
        <v>4030</v>
      </c>
      <c r="M154" s="1" t="s">
        <v>29</v>
      </c>
      <c r="N154" s="1" t="s">
        <v>30</v>
      </c>
      <c r="O154" s="3">
        <v>0</v>
      </c>
      <c r="P154" s="4" t="s">
        <v>4724</v>
      </c>
      <c r="Q154" s="1" t="b">
        <v>0</v>
      </c>
      <c r="R154" s="2">
        <v>13</v>
      </c>
      <c r="S154" s="3">
        <v>4030</v>
      </c>
      <c r="T154" s="2" t="s">
        <v>29</v>
      </c>
      <c r="U154" s="3">
        <v>0</v>
      </c>
      <c r="V154" s="2" t="s">
        <v>29</v>
      </c>
      <c r="W154" s="3">
        <v>0</v>
      </c>
      <c r="X154" s="2" t="s">
        <v>29</v>
      </c>
      <c r="Y154" s="3">
        <v>0</v>
      </c>
      <c r="Z154" s="1" t="s">
        <v>31</v>
      </c>
      <c r="AA154" s="1" t="b">
        <v>0</v>
      </c>
    </row>
    <row r="155" spans="1:27" x14ac:dyDescent="0.25">
      <c r="A155" s="1" t="b">
        <v>0</v>
      </c>
      <c r="B155" s="1" t="s">
        <v>4871</v>
      </c>
      <c r="C155" s="2">
        <v>3</v>
      </c>
      <c r="D155" s="1" t="s">
        <v>762</v>
      </c>
      <c r="E155" s="2">
        <v>12</v>
      </c>
      <c r="F155" s="1" t="s">
        <v>2017</v>
      </c>
      <c r="G155" s="1" t="s">
        <v>2018</v>
      </c>
      <c r="H155" s="1" t="s">
        <v>2019</v>
      </c>
      <c r="I155" s="2">
        <v>5</v>
      </c>
      <c r="J155" s="3">
        <v>1478</v>
      </c>
      <c r="K155" s="3">
        <v>1</v>
      </c>
      <c r="L155" s="3">
        <v>1478</v>
      </c>
      <c r="M155" s="1" t="s">
        <v>29</v>
      </c>
      <c r="N155" s="1" t="s">
        <v>30</v>
      </c>
      <c r="O155" s="3">
        <v>0</v>
      </c>
      <c r="P155" s="4" t="s">
        <v>4724</v>
      </c>
      <c r="Q155" s="1" t="b">
        <v>0</v>
      </c>
      <c r="R155" s="2">
        <v>1</v>
      </c>
      <c r="S155" s="3">
        <v>1478</v>
      </c>
      <c r="T155" s="2" t="s">
        <v>29</v>
      </c>
      <c r="U155" s="3">
        <v>0</v>
      </c>
      <c r="V155" s="2" t="s">
        <v>29</v>
      </c>
      <c r="W155" s="3">
        <v>0</v>
      </c>
      <c r="X155" s="2" t="s">
        <v>29</v>
      </c>
      <c r="Y155" s="3">
        <v>0</v>
      </c>
      <c r="Z155" s="1" t="s">
        <v>31</v>
      </c>
      <c r="AA155" s="1" t="b">
        <v>0</v>
      </c>
    </row>
    <row r="156" spans="1:27" x14ac:dyDescent="0.25">
      <c r="A156" s="1" t="b">
        <v>0</v>
      </c>
      <c r="B156" s="1" t="s">
        <v>4872</v>
      </c>
      <c r="C156" s="2">
        <v>3</v>
      </c>
      <c r="D156" s="1" t="s">
        <v>762</v>
      </c>
      <c r="E156" s="2">
        <v>16</v>
      </c>
      <c r="F156" s="1" t="s">
        <v>2024</v>
      </c>
      <c r="G156" s="1" t="s">
        <v>2025</v>
      </c>
      <c r="H156" s="1" t="s">
        <v>2025</v>
      </c>
      <c r="I156" s="2">
        <v>1</v>
      </c>
      <c r="J156" s="3">
        <v>874</v>
      </c>
      <c r="K156" s="3">
        <v>1</v>
      </c>
      <c r="L156" s="3">
        <v>874</v>
      </c>
      <c r="M156" s="1" t="s">
        <v>29</v>
      </c>
      <c r="N156" s="1" t="s">
        <v>30</v>
      </c>
      <c r="O156" s="3">
        <v>0</v>
      </c>
      <c r="P156" s="4" t="s">
        <v>4724</v>
      </c>
      <c r="Q156" s="1" t="b">
        <v>0</v>
      </c>
      <c r="R156" s="2">
        <v>1</v>
      </c>
      <c r="S156" s="3">
        <v>874</v>
      </c>
      <c r="T156" s="2" t="s">
        <v>29</v>
      </c>
      <c r="U156" s="3">
        <v>0</v>
      </c>
      <c r="V156" s="2" t="s">
        <v>29</v>
      </c>
      <c r="W156" s="3">
        <v>0</v>
      </c>
      <c r="X156" s="2" t="s">
        <v>29</v>
      </c>
      <c r="Y156" s="3">
        <v>0</v>
      </c>
      <c r="Z156" s="1" t="s">
        <v>31</v>
      </c>
      <c r="AA156" s="1" t="b">
        <v>0</v>
      </c>
    </row>
    <row r="157" spans="1:27" x14ac:dyDescent="0.25">
      <c r="A157" s="1" t="b">
        <v>0</v>
      </c>
      <c r="B157" s="1" t="s">
        <v>4873</v>
      </c>
      <c r="C157" s="2">
        <v>3</v>
      </c>
      <c r="D157" s="1" t="s">
        <v>762</v>
      </c>
      <c r="E157" s="2">
        <v>18</v>
      </c>
      <c r="F157" s="1" t="s">
        <v>4784</v>
      </c>
      <c r="G157" s="1" t="s">
        <v>4785</v>
      </c>
      <c r="H157" s="1" t="s">
        <v>4786</v>
      </c>
      <c r="I157" s="2">
        <v>1</v>
      </c>
      <c r="J157" s="3">
        <v>8000</v>
      </c>
      <c r="K157" s="3">
        <v>4</v>
      </c>
      <c r="L157" s="3">
        <v>32000</v>
      </c>
      <c r="M157" s="1" t="s">
        <v>29</v>
      </c>
      <c r="N157" s="1" t="s">
        <v>30</v>
      </c>
      <c r="O157" s="3">
        <v>0</v>
      </c>
      <c r="P157" s="4" t="s">
        <v>4724</v>
      </c>
      <c r="Q157" s="1" t="b">
        <v>0</v>
      </c>
      <c r="R157" s="2">
        <v>4</v>
      </c>
      <c r="S157" s="3">
        <v>32000</v>
      </c>
      <c r="T157" s="2" t="s">
        <v>29</v>
      </c>
      <c r="U157" s="3">
        <v>0</v>
      </c>
      <c r="V157" s="2" t="s">
        <v>29</v>
      </c>
      <c r="W157" s="3">
        <v>0</v>
      </c>
      <c r="X157" s="2" t="s">
        <v>29</v>
      </c>
      <c r="Y157" s="3">
        <v>0</v>
      </c>
      <c r="Z157" s="1" t="s">
        <v>31</v>
      </c>
      <c r="AA157" s="1" t="b">
        <v>0</v>
      </c>
    </row>
    <row r="158" spans="1:27" x14ac:dyDescent="0.25">
      <c r="A158" s="1" t="b">
        <v>0</v>
      </c>
      <c r="B158" s="1" t="s">
        <v>4874</v>
      </c>
      <c r="C158" s="2">
        <v>3</v>
      </c>
      <c r="D158" s="1" t="s">
        <v>762</v>
      </c>
      <c r="E158" s="2">
        <v>20</v>
      </c>
      <c r="F158" s="1" t="s">
        <v>2145</v>
      </c>
      <c r="G158" s="1" t="s">
        <v>2029</v>
      </c>
      <c r="H158" s="1" t="s">
        <v>2010</v>
      </c>
      <c r="I158" s="2">
        <v>1</v>
      </c>
      <c r="J158" s="3">
        <v>831</v>
      </c>
      <c r="K158" s="3">
        <v>2</v>
      </c>
      <c r="L158" s="3">
        <v>1662</v>
      </c>
      <c r="M158" s="1" t="s">
        <v>29</v>
      </c>
      <c r="N158" s="1" t="s">
        <v>30</v>
      </c>
      <c r="O158" s="3">
        <v>0</v>
      </c>
      <c r="P158" s="4" t="s">
        <v>4724</v>
      </c>
      <c r="Q158" s="1" t="b">
        <v>0</v>
      </c>
      <c r="R158" s="2">
        <v>2</v>
      </c>
      <c r="S158" s="3">
        <v>1662</v>
      </c>
      <c r="T158" s="2" t="s">
        <v>29</v>
      </c>
      <c r="U158" s="3">
        <v>0</v>
      </c>
      <c r="V158" s="2" t="s">
        <v>29</v>
      </c>
      <c r="W158" s="3">
        <v>0</v>
      </c>
      <c r="X158" s="2" t="s">
        <v>29</v>
      </c>
      <c r="Y158" s="3">
        <v>0</v>
      </c>
      <c r="Z158" s="1" t="s">
        <v>31</v>
      </c>
      <c r="AA158" s="1" t="b">
        <v>0</v>
      </c>
    </row>
    <row r="159" spans="1:27" x14ac:dyDescent="0.25">
      <c r="A159" s="1" t="b">
        <v>0</v>
      </c>
      <c r="B159" s="1" t="s">
        <v>4875</v>
      </c>
      <c r="C159" s="2">
        <v>3</v>
      </c>
      <c r="D159" s="1" t="s">
        <v>762</v>
      </c>
      <c r="E159" s="2">
        <v>21</v>
      </c>
      <c r="F159" s="1" t="s">
        <v>2182</v>
      </c>
      <c r="G159" s="1" t="s">
        <v>2183</v>
      </c>
      <c r="H159" s="1" t="s">
        <v>2183</v>
      </c>
      <c r="I159" s="2">
        <v>1</v>
      </c>
      <c r="J159" s="3">
        <v>1775</v>
      </c>
      <c r="K159" s="3">
        <v>1</v>
      </c>
      <c r="L159" s="3">
        <v>1775</v>
      </c>
      <c r="M159" s="1" t="s">
        <v>29</v>
      </c>
      <c r="N159" s="1" t="s">
        <v>30</v>
      </c>
      <c r="O159" s="3">
        <v>0</v>
      </c>
      <c r="P159" s="4" t="s">
        <v>4724</v>
      </c>
      <c r="Q159" s="1" t="b">
        <v>0</v>
      </c>
      <c r="R159" s="2">
        <v>1</v>
      </c>
      <c r="S159" s="3">
        <v>1775</v>
      </c>
      <c r="T159" s="2" t="s">
        <v>29</v>
      </c>
      <c r="U159" s="3">
        <v>0</v>
      </c>
      <c r="V159" s="2" t="s">
        <v>29</v>
      </c>
      <c r="W159" s="3">
        <v>0</v>
      </c>
      <c r="X159" s="2" t="s">
        <v>29</v>
      </c>
      <c r="Y159" s="3">
        <v>0</v>
      </c>
      <c r="Z159" s="1" t="s">
        <v>31</v>
      </c>
      <c r="AA159" s="1" t="b">
        <v>0</v>
      </c>
    </row>
    <row r="160" spans="1:27" x14ac:dyDescent="0.25">
      <c r="A160" s="1" t="b">
        <v>0</v>
      </c>
      <c r="B160" s="1" t="s">
        <v>4876</v>
      </c>
      <c r="C160" s="2">
        <v>3</v>
      </c>
      <c r="D160" s="1" t="s">
        <v>762</v>
      </c>
      <c r="E160" s="2">
        <v>22</v>
      </c>
      <c r="F160" s="1" t="s">
        <v>2031</v>
      </c>
      <c r="G160" s="1" t="s">
        <v>2184</v>
      </c>
      <c r="H160" s="1" t="s">
        <v>2010</v>
      </c>
      <c r="I160" s="2">
        <v>1</v>
      </c>
      <c r="J160" s="3">
        <v>1070</v>
      </c>
      <c r="K160" s="3">
        <v>3</v>
      </c>
      <c r="L160" s="3">
        <v>3210</v>
      </c>
      <c r="M160" s="1" t="s">
        <v>29</v>
      </c>
      <c r="N160" s="1" t="s">
        <v>30</v>
      </c>
      <c r="O160" s="3">
        <v>0</v>
      </c>
      <c r="P160" s="4" t="s">
        <v>4724</v>
      </c>
      <c r="Q160" s="1" t="b">
        <v>0</v>
      </c>
      <c r="R160" s="2">
        <v>3</v>
      </c>
      <c r="S160" s="3">
        <v>3210</v>
      </c>
      <c r="T160" s="2" t="s">
        <v>29</v>
      </c>
      <c r="U160" s="3">
        <v>0</v>
      </c>
      <c r="V160" s="2" t="s">
        <v>29</v>
      </c>
      <c r="W160" s="3">
        <v>0</v>
      </c>
      <c r="X160" s="2" t="s">
        <v>29</v>
      </c>
      <c r="Y160" s="3">
        <v>0</v>
      </c>
      <c r="Z160" s="1" t="s">
        <v>31</v>
      </c>
      <c r="AA160" s="1" t="b">
        <v>0</v>
      </c>
    </row>
    <row r="161" spans="1:27" x14ac:dyDescent="0.25">
      <c r="A161" s="1" t="b">
        <v>0</v>
      </c>
      <c r="B161" s="1" t="s">
        <v>4877</v>
      </c>
      <c r="C161" s="2">
        <v>3</v>
      </c>
      <c r="D161" s="1" t="s">
        <v>762</v>
      </c>
      <c r="E161" s="2">
        <v>25</v>
      </c>
      <c r="F161" s="1" t="s">
        <v>2033</v>
      </c>
      <c r="G161" s="1" t="s">
        <v>2034</v>
      </c>
      <c r="H161" s="1" t="s">
        <v>2016</v>
      </c>
      <c r="I161" s="2">
        <v>1</v>
      </c>
      <c r="J161" s="3">
        <v>724</v>
      </c>
      <c r="K161" s="3">
        <v>14</v>
      </c>
      <c r="L161" s="3">
        <v>10136</v>
      </c>
      <c r="M161" s="1" t="s">
        <v>29</v>
      </c>
      <c r="N161" s="1" t="s">
        <v>30</v>
      </c>
      <c r="O161" s="3">
        <v>0</v>
      </c>
      <c r="P161" s="4" t="s">
        <v>4724</v>
      </c>
      <c r="Q161" s="1" t="b">
        <v>0</v>
      </c>
      <c r="R161" s="2">
        <v>14</v>
      </c>
      <c r="S161" s="3">
        <v>10136</v>
      </c>
      <c r="T161" s="2" t="s">
        <v>29</v>
      </c>
      <c r="U161" s="3">
        <v>0</v>
      </c>
      <c r="V161" s="2" t="s">
        <v>29</v>
      </c>
      <c r="W161" s="3">
        <v>0</v>
      </c>
      <c r="X161" s="2" t="s">
        <v>29</v>
      </c>
      <c r="Y161" s="3">
        <v>0</v>
      </c>
      <c r="Z161" s="1" t="s">
        <v>31</v>
      </c>
      <c r="AA161" s="1" t="b">
        <v>0</v>
      </c>
    </row>
    <row r="162" spans="1:27" x14ac:dyDescent="0.25">
      <c r="A162" s="1" t="b">
        <v>0</v>
      </c>
      <c r="B162" s="1" t="s">
        <v>4878</v>
      </c>
      <c r="C162" s="2">
        <v>3</v>
      </c>
      <c r="D162" s="1" t="s">
        <v>762</v>
      </c>
      <c r="E162" s="2">
        <v>26</v>
      </c>
      <c r="F162" s="1" t="s">
        <v>4739</v>
      </c>
      <c r="G162" s="1" t="s">
        <v>4740</v>
      </c>
      <c r="H162" s="1" t="s">
        <v>2193</v>
      </c>
      <c r="I162" s="2">
        <v>1</v>
      </c>
      <c r="J162" s="3">
        <v>2500</v>
      </c>
      <c r="K162" s="3">
        <v>4</v>
      </c>
      <c r="L162" s="3">
        <v>10000</v>
      </c>
      <c r="M162" s="1" t="s">
        <v>29</v>
      </c>
      <c r="N162" s="1" t="s">
        <v>40</v>
      </c>
      <c r="O162" s="3">
        <v>0</v>
      </c>
      <c r="P162" s="4" t="s">
        <v>4724</v>
      </c>
      <c r="Q162" s="1" t="b">
        <v>0</v>
      </c>
      <c r="R162" s="2">
        <v>4</v>
      </c>
      <c r="S162" s="3">
        <v>10000</v>
      </c>
      <c r="T162" s="2" t="s">
        <v>29</v>
      </c>
      <c r="U162" s="3">
        <v>0</v>
      </c>
      <c r="V162" s="2" t="s">
        <v>29</v>
      </c>
      <c r="W162" s="3">
        <v>0</v>
      </c>
      <c r="X162" s="2" t="s">
        <v>29</v>
      </c>
      <c r="Y162" s="3">
        <v>0</v>
      </c>
      <c r="Z162" s="1" t="s">
        <v>31</v>
      </c>
      <c r="AA162" s="1" t="b">
        <v>0</v>
      </c>
    </row>
    <row r="163" spans="1:27" x14ac:dyDescent="0.25">
      <c r="A163" s="1" t="b">
        <v>0</v>
      </c>
      <c r="B163" s="1" t="s">
        <v>4879</v>
      </c>
      <c r="C163" s="2">
        <v>3</v>
      </c>
      <c r="D163" s="1" t="s">
        <v>762</v>
      </c>
      <c r="E163" s="2">
        <v>27</v>
      </c>
      <c r="F163" s="1" t="s">
        <v>2035</v>
      </c>
      <c r="G163" s="1" t="s">
        <v>2185</v>
      </c>
      <c r="H163" s="1" t="s">
        <v>2185</v>
      </c>
      <c r="I163" s="2">
        <v>1</v>
      </c>
      <c r="J163" s="3">
        <v>1392</v>
      </c>
      <c r="K163" s="3">
        <v>8</v>
      </c>
      <c r="L163" s="3">
        <v>11136</v>
      </c>
      <c r="M163" s="1" t="s">
        <v>29</v>
      </c>
      <c r="N163" s="1" t="s">
        <v>30</v>
      </c>
      <c r="O163" s="3">
        <v>0</v>
      </c>
      <c r="P163" s="4" t="s">
        <v>4724</v>
      </c>
      <c r="Q163" s="1" t="b">
        <v>0</v>
      </c>
      <c r="R163" s="2">
        <v>8</v>
      </c>
      <c r="S163" s="3">
        <v>11136</v>
      </c>
      <c r="T163" s="2" t="s">
        <v>29</v>
      </c>
      <c r="U163" s="3">
        <v>0</v>
      </c>
      <c r="V163" s="2" t="s">
        <v>29</v>
      </c>
      <c r="W163" s="3">
        <v>0</v>
      </c>
      <c r="X163" s="2" t="s">
        <v>29</v>
      </c>
      <c r="Y163" s="3">
        <v>0</v>
      </c>
      <c r="Z163" s="1" t="s">
        <v>31</v>
      </c>
      <c r="AA163" s="1" t="b">
        <v>0</v>
      </c>
    </row>
    <row r="164" spans="1:27" x14ac:dyDescent="0.25">
      <c r="A164" s="1" t="b">
        <v>0</v>
      </c>
      <c r="B164" s="1" t="s">
        <v>4880</v>
      </c>
      <c r="C164" s="2">
        <v>3</v>
      </c>
      <c r="D164" s="1" t="s">
        <v>762</v>
      </c>
      <c r="E164" s="2">
        <v>28</v>
      </c>
      <c r="F164" s="1" t="s">
        <v>2037</v>
      </c>
      <c r="G164" s="1" t="s">
        <v>2186</v>
      </c>
      <c r="H164" s="1" t="s">
        <v>2186</v>
      </c>
      <c r="I164" s="2">
        <v>1</v>
      </c>
      <c r="J164" s="3">
        <v>943</v>
      </c>
      <c r="K164" s="3">
        <v>3</v>
      </c>
      <c r="L164" s="3">
        <v>2829</v>
      </c>
      <c r="M164" s="1" t="s">
        <v>29</v>
      </c>
      <c r="N164" s="1" t="s">
        <v>30</v>
      </c>
      <c r="O164" s="3">
        <v>0</v>
      </c>
      <c r="P164" s="4" t="s">
        <v>4724</v>
      </c>
      <c r="Q164" s="1" t="b">
        <v>0</v>
      </c>
      <c r="R164" s="2">
        <v>3</v>
      </c>
      <c r="S164" s="3">
        <v>2829</v>
      </c>
      <c r="T164" s="2" t="s">
        <v>29</v>
      </c>
      <c r="U164" s="3">
        <v>0</v>
      </c>
      <c r="V164" s="2" t="s">
        <v>29</v>
      </c>
      <c r="W164" s="3">
        <v>0</v>
      </c>
      <c r="X164" s="2" t="s">
        <v>29</v>
      </c>
      <c r="Y164" s="3">
        <v>0</v>
      </c>
      <c r="Z164" s="1" t="s">
        <v>31</v>
      </c>
      <c r="AA164" s="1" t="b">
        <v>0</v>
      </c>
    </row>
    <row r="165" spans="1:27" x14ac:dyDescent="0.25">
      <c r="A165" s="1" t="b">
        <v>0</v>
      </c>
      <c r="B165" s="1" t="s">
        <v>4881</v>
      </c>
      <c r="C165" s="2">
        <v>3</v>
      </c>
      <c r="D165" s="1" t="s">
        <v>762</v>
      </c>
      <c r="E165" s="2">
        <v>30</v>
      </c>
      <c r="F165" s="1" t="s">
        <v>2039</v>
      </c>
      <c r="G165" s="1" t="s">
        <v>2040</v>
      </c>
      <c r="H165" s="1" t="s">
        <v>2010</v>
      </c>
      <c r="I165" s="2">
        <v>1</v>
      </c>
      <c r="J165" s="3">
        <v>2577</v>
      </c>
      <c r="K165" s="3">
        <v>2</v>
      </c>
      <c r="L165" s="3">
        <v>5154</v>
      </c>
      <c r="M165" s="1" t="s">
        <v>29</v>
      </c>
      <c r="N165" s="1" t="s">
        <v>30</v>
      </c>
      <c r="O165" s="3">
        <v>0</v>
      </c>
      <c r="P165" s="4" t="s">
        <v>4724</v>
      </c>
      <c r="Q165" s="1" t="b">
        <v>0</v>
      </c>
      <c r="R165" s="2">
        <v>2</v>
      </c>
      <c r="S165" s="3">
        <v>5154</v>
      </c>
      <c r="T165" s="2" t="s">
        <v>29</v>
      </c>
      <c r="U165" s="3">
        <v>0</v>
      </c>
      <c r="V165" s="2" t="s">
        <v>29</v>
      </c>
      <c r="W165" s="3">
        <v>0</v>
      </c>
      <c r="X165" s="2" t="s">
        <v>29</v>
      </c>
      <c r="Y165" s="3">
        <v>0</v>
      </c>
      <c r="Z165" s="1" t="s">
        <v>31</v>
      </c>
      <c r="AA165" s="1" t="b">
        <v>0</v>
      </c>
    </row>
    <row r="166" spans="1:27" x14ac:dyDescent="0.25">
      <c r="A166" s="1" t="b">
        <v>0</v>
      </c>
      <c r="B166" s="1" t="s">
        <v>4882</v>
      </c>
      <c r="C166" s="2">
        <v>3</v>
      </c>
      <c r="D166" s="1" t="s">
        <v>762</v>
      </c>
      <c r="E166" s="2">
        <v>31</v>
      </c>
      <c r="F166" s="1" t="s">
        <v>2039</v>
      </c>
      <c r="G166" s="1" t="s">
        <v>2040</v>
      </c>
      <c r="H166" s="1" t="s">
        <v>2010</v>
      </c>
      <c r="I166" s="2">
        <v>1</v>
      </c>
      <c r="J166" s="3">
        <v>2577</v>
      </c>
      <c r="K166" s="3">
        <v>2</v>
      </c>
      <c r="L166" s="3">
        <v>5154</v>
      </c>
      <c r="M166" s="1" t="s">
        <v>29</v>
      </c>
      <c r="N166" s="1" t="s">
        <v>40</v>
      </c>
      <c r="O166" s="3">
        <v>0</v>
      </c>
      <c r="P166" s="4" t="s">
        <v>4724</v>
      </c>
      <c r="Q166" s="1" t="b">
        <v>0</v>
      </c>
      <c r="R166" s="2">
        <v>2</v>
      </c>
      <c r="S166" s="3">
        <v>5154</v>
      </c>
      <c r="T166" s="2" t="s">
        <v>29</v>
      </c>
      <c r="U166" s="3">
        <v>0</v>
      </c>
      <c r="V166" s="2" t="s">
        <v>29</v>
      </c>
      <c r="W166" s="3">
        <v>0</v>
      </c>
      <c r="X166" s="2" t="s">
        <v>29</v>
      </c>
      <c r="Y166" s="3">
        <v>0</v>
      </c>
      <c r="Z166" s="1" t="s">
        <v>31</v>
      </c>
      <c r="AA166" s="1" t="b">
        <v>0</v>
      </c>
    </row>
    <row r="167" spans="1:27" x14ac:dyDescent="0.25">
      <c r="A167" s="1" t="b">
        <v>0</v>
      </c>
      <c r="B167" s="1" t="s">
        <v>4883</v>
      </c>
      <c r="C167" s="2">
        <v>3</v>
      </c>
      <c r="D167" s="1" t="s">
        <v>762</v>
      </c>
      <c r="E167" s="2">
        <v>33</v>
      </c>
      <c r="F167" s="1" t="s">
        <v>2053</v>
      </c>
      <c r="G167" s="1" t="s">
        <v>2154</v>
      </c>
      <c r="H167" s="1" t="s">
        <v>2010</v>
      </c>
      <c r="I167" s="2">
        <v>1</v>
      </c>
      <c r="J167" s="3">
        <v>1495</v>
      </c>
      <c r="K167" s="3">
        <v>3</v>
      </c>
      <c r="L167" s="3">
        <v>4485</v>
      </c>
      <c r="M167" s="1" t="s">
        <v>29</v>
      </c>
      <c r="N167" s="1" t="s">
        <v>40</v>
      </c>
      <c r="O167" s="3">
        <v>0</v>
      </c>
      <c r="P167" s="4" t="s">
        <v>4724</v>
      </c>
      <c r="Q167" s="1" t="b">
        <v>0</v>
      </c>
      <c r="R167" s="2">
        <v>3</v>
      </c>
      <c r="S167" s="3">
        <v>4485</v>
      </c>
      <c r="T167" s="2" t="s">
        <v>29</v>
      </c>
      <c r="U167" s="3">
        <v>0</v>
      </c>
      <c r="V167" s="2" t="s">
        <v>29</v>
      </c>
      <c r="W167" s="3">
        <v>0</v>
      </c>
      <c r="X167" s="2" t="s">
        <v>29</v>
      </c>
      <c r="Y167" s="3">
        <v>0</v>
      </c>
      <c r="Z167" s="1" t="s">
        <v>31</v>
      </c>
      <c r="AA167" s="1" t="b">
        <v>0</v>
      </c>
    </row>
    <row r="168" spans="1:27" x14ac:dyDescent="0.25">
      <c r="A168" s="1" t="b">
        <v>0</v>
      </c>
      <c r="B168" s="1" t="s">
        <v>4884</v>
      </c>
      <c r="C168" s="2">
        <v>3</v>
      </c>
      <c r="D168" s="1" t="s">
        <v>762</v>
      </c>
      <c r="E168" s="2">
        <v>34</v>
      </c>
      <c r="F168" s="1" t="s">
        <v>2168</v>
      </c>
      <c r="G168" s="1" t="s">
        <v>2169</v>
      </c>
      <c r="H168" s="1" t="s">
        <v>2010</v>
      </c>
      <c r="I168" s="2">
        <v>1</v>
      </c>
      <c r="J168" s="3">
        <v>4680</v>
      </c>
      <c r="K168" s="3">
        <v>1</v>
      </c>
      <c r="L168" s="3">
        <v>4680</v>
      </c>
      <c r="M168" s="1" t="s">
        <v>29</v>
      </c>
      <c r="N168" s="1" t="s">
        <v>30</v>
      </c>
      <c r="O168" s="3">
        <v>0</v>
      </c>
      <c r="P168" s="4" t="s">
        <v>4724</v>
      </c>
      <c r="Q168" s="1" t="b">
        <v>0</v>
      </c>
      <c r="R168" s="2">
        <v>1</v>
      </c>
      <c r="S168" s="3">
        <v>4680</v>
      </c>
      <c r="T168" s="2" t="s">
        <v>29</v>
      </c>
      <c r="U168" s="3">
        <v>0</v>
      </c>
      <c r="V168" s="2" t="s">
        <v>29</v>
      </c>
      <c r="W168" s="3">
        <v>0</v>
      </c>
      <c r="X168" s="2" t="s">
        <v>29</v>
      </c>
      <c r="Y168" s="3">
        <v>0</v>
      </c>
      <c r="Z168" s="1" t="s">
        <v>31</v>
      </c>
      <c r="AA168" s="1" t="b">
        <v>0</v>
      </c>
    </row>
    <row r="169" spans="1:27" x14ac:dyDescent="0.25">
      <c r="A169" s="1" t="b">
        <v>0</v>
      </c>
      <c r="B169" s="1" t="s">
        <v>4885</v>
      </c>
      <c r="C169" s="2">
        <v>3</v>
      </c>
      <c r="D169" s="1" t="s">
        <v>762</v>
      </c>
      <c r="E169" s="2">
        <v>36</v>
      </c>
      <c r="F169" s="1" t="s">
        <v>2041</v>
      </c>
      <c r="G169" s="1" t="s">
        <v>2042</v>
      </c>
      <c r="H169" s="1" t="s">
        <v>2010</v>
      </c>
      <c r="I169" s="2">
        <v>1</v>
      </c>
      <c r="J169" s="3">
        <v>4425</v>
      </c>
      <c r="K169" s="3">
        <v>3</v>
      </c>
      <c r="L169" s="3">
        <v>13275</v>
      </c>
      <c r="M169" s="1" t="s">
        <v>29</v>
      </c>
      <c r="N169" s="1" t="s">
        <v>30</v>
      </c>
      <c r="O169" s="3">
        <v>0</v>
      </c>
      <c r="P169" s="4" t="s">
        <v>4724</v>
      </c>
      <c r="Q169" s="1" t="b">
        <v>0</v>
      </c>
      <c r="R169" s="2">
        <v>3</v>
      </c>
      <c r="S169" s="3">
        <v>13275</v>
      </c>
      <c r="T169" s="2" t="s">
        <v>29</v>
      </c>
      <c r="U169" s="3">
        <v>0</v>
      </c>
      <c r="V169" s="2" t="s">
        <v>29</v>
      </c>
      <c r="W169" s="3">
        <v>0</v>
      </c>
      <c r="X169" s="2" t="s">
        <v>29</v>
      </c>
      <c r="Y169" s="3">
        <v>0</v>
      </c>
      <c r="Z169" s="1" t="s">
        <v>31</v>
      </c>
      <c r="AA169" s="1" t="b">
        <v>0</v>
      </c>
    </row>
    <row r="170" spans="1:27" x14ac:dyDescent="0.25">
      <c r="A170" s="1" t="b">
        <v>0</v>
      </c>
      <c r="B170" s="1" t="s">
        <v>4886</v>
      </c>
      <c r="C170" s="2">
        <v>3</v>
      </c>
      <c r="D170" s="1" t="s">
        <v>762</v>
      </c>
      <c r="E170" s="2">
        <v>38</v>
      </c>
      <c r="F170" s="1" t="s">
        <v>2155</v>
      </c>
      <c r="G170" s="1" t="s">
        <v>2156</v>
      </c>
      <c r="H170" s="1" t="s">
        <v>2157</v>
      </c>
      <c r="I170" s="2">
        <v>10</v>
      </c>
      <c r="J170" s="3">
        <v>4290</v>
      </c>
      <c r="K170" s="3">
        <v>2</v>
      </c>
      <c r="L170" s="3">
        <v>8580</v>
      </c>
      <c r="M170" s="1" t="s">
        <v>29</v>
      </c>
      <c r="N170" s="1" t="s">
        <v>40</v>
      </c>
      <c r="O170" s="3">
        <v>0</v>
      </c>
      <c r="P170" s="4" t="s">
        <v>4724</v>
      </c>
      <c r="Q170" s="1" t="b">
        <v>0</v>
      </c>
      <c r="R170" s="2">
        <v>2</v>
      </c>
      <c r="S170" s="3">
        <v>8580</v>
      </c>
      <c r="T170" s="2" t="s">
        <v>29</v>
      </c>
      <c r="U170" s="3">
        <v>0</v>
      </c>
      <c r="V170" s="2" t="s">
        <v>29</v>
      </c>
      <c r="W170" s="3">
        <v>0</v>
      </c>
      <c r="X170" s="2" t="s">
        <v>29</v>
      </c>
      <c r="Y170" s="3">
        <v>0</v>
      </c>
      <c r="Z170" s="1" t="s">
        <v>31</v>
      </c>
      <c r="AA170" s="1" t="b">
        <v>0</v>
      </c>
    </row>
    <row r="171" spans="1:27" x14ac:dyDescent="0.25">
      <c r="A171" s="1" t="b">
        <v>0</v>
      </c>
      <c r="B171" s="1" t="s">
        <v>4887</v>
      </c>
      <c r="C171" s="2">
        <v>3</v>
      </c>
      <c r="D171" s="1" t="s">
        <v>762</v>
      </c>
      <c r="E171" s="2">
        <v>39</v>
      </c>
      <c r="F171" s="1" t="s">
        <v>2158</v>
      </c>
      <c r="G171" s="1" t="s">
        <v>2047</v>
      </c>
      <c r="H171" s="1" t="s">
        <v>2159</v>
      </c>
      <c r="I171" s="2">
        <v>10</v>
      </c>
      <c r="J171" s="3">
        <v>4945</v>
      </c>
      <c r="K171" s="3">
        <v>4</v>
      </c>
      <c r="L171" s="3">
        <v>19780</v>
      </c>
      <c r="M171" s="1" t="s">
        <v>29</v>
      </c>
      <c r="N171" s="1" t="s">
        <v>40</v>
      </c>
      <c r="O171" s="3">
        <v>0</v>
      </c>
      <c r="P171" s="4" t="s">
        <v>4724</v>
      </c>
      <c r="Q171" s="1" t="b">
        <v>0</v>
      </c>
      <c r="R171" s="2">
        <v>4</v>
      </c>
      <c r="S171" s="3">
        <v>19780</v>
      </c>
      <c r="T171" s="2" t="s">
        <v>29</v>
      </c>
      <c r="U171" s="3">
        <v>0</v>
      </c>
      <c r="V171" s="2" t="s">
        <v>29</v>
      </c>
      <c r="W171" s="3">
        <v>0</v>
      </c>
      <c r="X171" s="2" t="s">
        <v>29</v>
      </c>
      <c r="Y171" s="3">
        <v>0</v>
      </c>
      <c r="Z171" s="1" t="s">
        <v>31</v>
      </c>
      <c r="AA171" s="1" t="b">
        <v>0</v>
      </c>
    </row>
    <row r="172" spans="1:27" x14ac:dyDescent="0.25">
      <c r="A172" s="1" t="b">
        <v>0</v>
      </c>
      <c r="B172" s="1" t="s">
        <v>4888</v>
      </c>
      <c r="C172" s="2">
        <v>3</v>
      </c>
      <c r="D172" s="1" t="s">
        <v>762</v>
      </c>
      <c r="E172" s="2">
        <v>42</v>
      </c>
      <c r="F172" s="1" t="s">
        <v>2049</v>
      </c>
      <c r="G172" s="1" t="s">
        <v>2050</v>
      </c>
      <c r="H172" s="1" t="s">
        <v>2010</v>
      </c>
      <c r="I172" s="2">
        <v>1</v>
      </c>
      <c r="J172" s="3">
        <v>2930</v>
      </c>
      <c r="K172" s="3">
        <v>5</v>
      </c>
      <c r="L172" s="3">
        <v>14650</v>
      </c>
      <c r="M172" s="1" t="s">
        <v>29</v>
      </c>
      <c r="N172" s="1" t="s">
        <v>30</v>
      </c>
      <c r="O172" s="3">
        <v>0</v>
      </c>
      <c r="P172" s="4" t="s">
        <v>4724</v>
      </c>
      <c r="Q172" s="1" t="b">
        <v>0</v>
      </c>
      <c r="R172" s="2">
        <v>5</v>
      </c>
      <c r="S172" s="3">
        <v>14650</v>
      </c>
      <c r="T172" s="2" t="s">
        <v>29</v>
      </c>
      <c r="U172" s="3">
        <v>0</v>
      </c>
      <c r="V172" s="2" t="s">
        <v>29</v>
      </c>
      <c r="W172" s="3">
        <v>0</v>
      </c>
      <c r="X172" s="2" t="s">
        <v>29</v>
      </c>
      <c r="Y172" s="3">
        <v>0</v>
      </c>
      <c r="Z172" s="1" t="s">
        <v>31</v>
      </c>
      <c r="AA172" s="1" t="b">
        <v>0</v>
      </c>
    </row>
    <row r="173" spans="1:27" x14ac:dyDescent="0.25">
      <c r="A173" s="1" t="b">
        <v>0</v>
      </c>
      <c r="B173" s="1" t="s">
        <v>4889</v>
      </c>
      <c r="C173" s="2">
        <v>3</v>
      </c>
      <c r="D173" s="1" t="s">
        <v>762</v>
      </c>
      <c r="E173" s="2">
        <v>43</v>
      </c>
      <c r="F173" s="1" t="s">
        <v>2160</v>
      </c>
      <c r="G173" s="1" t="s">
        <v>2187</v>
      </c>
      <c r="H173" s="1" t="s">
        <v>2048</v>
      </c>
      <c r="I173" s="2">
        <v>10</v>
      </c>
      <c r="J173" s="3">
        <v>135</v>
      </c>
      <c r="K173" s="3">
        <v>10</v>
      </c>
      <c r="L173" s="3">
        <v>1350</v>
      </c>
      <c r="M173" s="1" t="s">
        <v>29</v>
      </c>
      <c r="N173" s="1" t="s">
        <v>30</v>
      </c>
      <c r="O173" s="3">
        <v>0</v>
      </c>
      <c r="P173" s="4" t="s">
        <v>4724</v>
      </c>
      <c r="Q173" s="1" t="b">
        <v>0</v>
      </c>
      <c r="R173" s="2">
        <v>10</v>
      </c>
      <c r="S173" s="3">
        <v>1350</v>
      </c>
      <c r="T173" s="2" t="s">
        <v>29</v>
      </c>
      <c r="U173" s="3">
        <v>0</v>
      </c>
      <c r="V173" s="2" t="s">
        <v>29</v>
      </c>
      <c r="W173" s="3">
        <v>0</v>
      </c>
      <c r="X173" s="2" t="s">
        <v>29</v>
      </c>
      <c r="Y173" s="3">
        <v>0</v>
      </c>
      <c r="Z173" s="1" t="s">
        <v>31</v>
      </c>
      <c r="AA173" s="1" t="b">
        <v>0</v>
      </c>
    </row>
    <row r="174" spans="1:27" x14ac:dyDescent="0.25">
      <c r="A174" s="1" t="b">
        <v>0</v>
      </c>
      <c r="B174" s="1" t="s">
        <v>4890</v>
      </c>
      <c r="C174" s="2">
        <v>3</v>
      </c>
      <c r="D174" s="1" t="s">
        <v>762</v>
      </c>
      <c r="E174" s="2">
        <v>44</v>
      </c>
      <c r="F174" s="1" t="s">
        <v>2188</v>
      </c>
      <c r="G174" s="1" t="s">
        <v>2189</v>
      </c>
      <c r="H174" s="1" t="s">
        <v>2190</v>
      </c>
      <c r="I174" s="2">
        <v>1</v>
      </c>
      <c r="J174" s="3">
        <v>135</v>
      </c>
      <c r="K174" s="3">
        <v>10</v>
      </c>
      <c r="L174" s="3">
        <v>1350</v>
      </c>
      <c r="M174" s="1" t="s">
        <v>29</v>
      </c>
      <c r="N174" s="1" t="s">
        <v>30</v>
      </c>
      <c r="O174" s="3">
        <v>0</v>
      </c>
      <c r="P174" s="4" t="s">
        <v>4724</v>
      </c>
      <c r="Q174" s="1" t="b">
        <v>0</v>
      </c>
      <c r="R174" s="2">
        <v>10</v>
      </c>
      <c r="S174" s="3">
        <v>1350</v>
      </c>
      <c r="T174" s="2" t="s">
        <v>29</v>
      </c>
      <c r="U174" s="3">
        <v>0</v>
      </c>
      <c r="V174" s="2" t="s">
        <v>29</v>
      </c>
      <c r="W174" s="3">
        <v>0</v>
      </c>
      <c r="X174" s="2" t="s">
        <v>29</v>
      </c>
      <c r="Y174" s="3">
        <v>0</v>
      </c>
      <c r="Z174" s="1" t="s">
        <v>31</v>
      </c>
      <c r="AA174" s="1" t="b">
        <v>0</v>
      </c>
    </row>
    <row r="175" spans="1:27" x14ac:dyDescent="0.25">
      <c r="A175" s="1" t="b">
        <v>0</v>
      </c>
      <c r="B175" s="1" t="s">
        <v>4891</v>
      </c>
      <c r="C175" s="2">
        <v>3</v>
      </c>
      <c r="D175" s="1" t="s">
        <v>762</v>
      </c>
      <c r="E175" s="2">
        <v>46</v>
      </c>
      <c r="F175" s="1" t="s">
        <v>2057</v>
      </c>
      <c r="G175" s="1" t="s">
        <v>2162</v>
      </c>
      <c r="H175" s="1" t="s">
        <v>2010</v>
      </c>
      <c r="I175" s="2">
        <v>1</v>
      </c>
      <c r="J175" s="3">
        <v>2592</v>
      </c>
      <c r="K175" s="3">
        <v>2</v>
      </c>
      <c r="L175" s="3">
        <v>5184</v>
      </c>
      <c r="M175" s="1" t="s">
        <v>29</v>
      </c>
      <c r="N175" s="1" t="s">
        <v>30</v>
      </c>
      <c r="O175" s="3">
        <v>0</v>
      </c>
      <c r="P175" s="4" t="s">
        <v>4724</v>
      </c>
      <c r="Q175" s="1" t="b">
        <v>0</v>
      </c>
      <c r="R175" s="2">
        <v>2</v>
      </c>
      <c r="S175" s="3">
        <v>5184</v>
      </c>
      <c r="T175" s="2" t="s">
        <v>29</v>
      </c>
      <c r="U175" s="3">
        <v>0</v>
      </c>
      <c r="V175" s="2" t="s">
        <v>29</v>
      </c>
      <c r="W175" s="3">
        <v>0</v>
      </c>
      <c r="X175" s="2" t="s">
        <v>29</v>
      </c>
      <c r="Y175" s="3">
        <v>0</v>
      </c>
      <c r="Z175" s="1" t="s">
        <v>31</v>
      </c>
      <c r="AA175" s="1" t="b">
        <v>0</v>
      </c>
    </row>
    <row r="176" spans="1:27" x14ac:dyDescent="0.25">
      <c r="A176" s="1" t="b">
        <v>0</v>
      </c>
      <c r="B176" s="1" t="s">
        <v>4892</v>
      </c>
      <c r="C176" s="2">
        <v>3</v>
      </c>
      <c r="D176" s="1" t="s">
        <v>762</v>
      </c>
      <c r="E176" s="2">
        <v>47</v>
      </c>
      <c r="F176" s="1" t="s">
        <v>2051</v>
      </c>
      <c r="G176" s="1" t="s">
        <v>2052</v>
      </c>
      <c r="H176" s="1" t="s">
        <v>2052</v>
      </c>
      <c r="I176" s="2">
        <v>1</v>
      </c>
      <c r="J176" s="3">
        <v>6900</v>
      </c>
      <c r="K176" s="3">
        <v>6</v>
      </c>
      <c r="L176" s="3">
        <v>41400</v>
      </c>
      <c r="M176" s="1" t="s">
        <v>29</v>
      </c>
      <c r="N176" s="1" t="s">
        <v>30</v>
      </c>
      <c r="O176" s="3">
        <v>0</v>
      </c>
      <c r="P176" s="4" t="s">
        <v>4724</v>
      </c>
      <c r="Q176" s="1" t="b">
        <v>0</v>
      </c>
      <c r="R176" s="2">
        <v>6</v>
      </c>
      <c r="S176" s="3">
        <v>41400</v>
      </c>
      <c r="T176" s="2" t="s">
        <v>29</v>
      </c>
      <c r="U176" s="3">
        <v>0</v>
      </c>
      <c r="V176" s="2" t="s">
        <v>29</v>
      </c>
      <c r="W176" s="3">
        <v>0</v>
      </c>
      <c r="X176" s="2" t="s">
        <v>29</v>
      </c>
      <c r="Y176" s="3">
        <v>0</v>
      </c>
      <c r="Z176" s="1" t="s">
        <v>31</v>
      </c>
      <c r="AA176" s="1" t="b">
        <v>0</v>
      </c>
    </row>
    <row r="177" spans="1:27" x14ac:dyDescent="0.25">
      <c r="A177" s="1" t="b">
        <v>0</v>
      </c>
      <c r="B177" s="1" t="s">
        <v>4893</v>
      </c>
      <c r="C177" s="2">
        <v>3</v>
      </c>
      <c r="D177" s="1" t="s">
        <v>762</v>
      </c>
      <c r="E177" s="2">
        <v>50</v>
      </c>
      <c r="F177" s="1" t="s">
        <v>2053</v>
      </c>
      <c r="G177" s="1" t="s">
        <v>2191</v>
      </c>
      <c r="H177" s="1" t="s">
        <v>2191</v>
      </c>
      <c r="I177" s="2">
        <v>1</v>
      </c>
      <c r="J177" s="3">
        <v>6000</v>
      </c>
      <c r="K177" s="3">
        <v>3</v>
      </c>
      <c r="L177" s="3">
        <v>18000</v>
      </c>
      <c r="M177" s="1" t="s">
        <v>29</v>
      </c>
      <c r="N177" s="1" t="s">
        <v>30</v>
      </c>
      <c r="O177" s="3">
        <v>0</v>
      </c>
      <c r="P177" s="4" t="s">
        <v>4724</v>
      </c>
      <c r="Q177" s="1" t="b">
        <v>0</v>
      </c>
      <c r="R177" s="2">
        <v>3</v>
      </c>
      <c r="S177" s="3">
        <v>18000</v>
      </c>
      <c r="T177" s="2" t="s">
        <v>29</v>
      </c>
      <c r="U177" s="3">
        <v>0</v>
      </c>
      <c r="V177" s="2" t="s">
        <v>29</v>
      </c>
      <c r="W177" s="3">
        <v>0</v>
      </c>
      <c r="X177" s="2" t="s">
        <v>29</v>
      </c>
      <c r="Y177" s="3">
        <v>0</v>
      </c>
      <c r="Z177" s="1" t="s">
        <v>31</v>
      </c>
      <c r="AA177" s="1" t="b">
        <v>0</v>
      </c>
    </row>
    <row r="178" spans="1:27" x14ac:dyDescent="0.25">
      <c r="A178" s="1" t="b">
        <v>0</v>
      </c>
      <c r="B178" s="1" t="s">
        <v>4894</v>
      </c>
      <c r="C178" s="2">
        <v>3</v>
      </c>
      <c r="D178" s="1" t="s">
        <v>762</v>
      </c>
      <c r="E178" s="2">
        <v>51</v>
      </c>
      <c r="F178" s="1" t="s">
        <v>2053</v>
      </c>
      <c r="G178" s="1" t="s">
        <v>2191</v>
      </c>
      <c r="H178" s="1" t="s">
        <v>2191</v>
      </c>
      <c r="I178" s="2">
        <v>1</v>
      </c>
      <c r="J178" s="3">
        <v>6000</v>
      </c>
      <c r="K178" s="3">
        <v>4</v>
      </c>
      <c r="L178" s="3">
        <v>24000</v>
      </c>
      <c r="M178" s="1" t="s">
        <v>29</v>
      </c>
      <c r="N178" s="1" t="s">
        <v>40</v>
      </c>
      <c r="O178" s="3">
        <v>0</v>
      </c>
      <c r="P178" s="4" t="s">
        <v>4724</v>
      </c>
      <c r="Q178" s="1" t="b">
        <v>0</v>
      </c>
      <c r="R178" s="2">
        <v>4</v>
      </c>
      <c r="S178" s="3">
        <v>24000</v>
      </c>
      <c r="T178" s="2" t="s">
        <v>29</v>
      </c>
      <c r="U178" s="3">
        <v>0</v>
      </c>
      <c r="V178" s="2" t="s">
        <v>29</v>
      </c>
      <c r="W178" s="3">
        <v>0</v>
      </c>
      <c r="X178" s="2" t="s">
        <v>29</v>
      </c>
      <c r="Y178" s="3">
        <v>0</v>
      </c>
      <c r="Z178" s="1" t="s">
        <v>31</v>
      </c>
      <c r="AA178" s="1" t="b">
        <v>0</v>
      </c>
    </row>
    <row r="179" spans="1:27" x14ac:dyDescent="0.25">
      <c r="A179" s="1" t="b">
        <v>0</v>
      </c>
      <c r="B179" s="1" t="s">
        <v>4895</v>
      </c>
      <c r="C179" s="2">
        <v>3</v>
      </c>
      <c r="D179" s="1" t="s">
        <v>762</v>
      </c>
      <c r="E179" s="2">
        <v>60</v>
      </c>
      <c r="F179" s="1" t="s">
        <v>2055</v>
      </c>
      <c r="G179" s="1" t="s">
        <v>2192</v>
      </c>
      <c r="H179" s="1" t="s">
        <v>2192</v>
      </c>
      <c r="I179" s="2">
        <v>1</v>
      </c>
      <c r="J179" s="3">
        <v>694</v>
      </c>
      <c r="K179" s="3">
        <v>3</v>
      </c>
      <c r="L179" s="3">
        <v>2082</v>
      </c>
      <c r="M179" s="1" t="s">
        <v>29</v>
      </c>
      <c r="N179" s="1" t="s">
        <v>40</v>
      </c>
      <c r="O179" s="3">
        <v>0</v>
      </c>
      <c r="P179" s="4" t="s">
        <v>4724</v>
      </c>
      <c r="Q179" s="1" t="b">
        <v>0</v>
      </c>
      <c r="R179" s="2">
        <v>3</v>
      </c>
      <c r="S179" s="3">
        <v>2082</v>
      </c>
      <c r="T179" s="2" t="s">
        <v>29</v>
      </c>
      <c r="U179" s="3">
        <v>0</v>
      </c>
      <c r="V179" s="2" t="s">
        <v>29</v>
      </c>
      <c r="W179" s="3">
        <v>0</v>
      </c>
      <c r="X179" s="2" t="s">
        <v>29</v>
      </c>
      <c r="Y179" s="3">
        <v>0</v>
      </c>
      <c r="Z179" s="1" t="s">
        <v>31</v>
      </c>
      <c r="AA179" s="1" t="b">
        <v>0</v>
      </c>
    </row>
    <row r="180" spans="1:27" x14ac:dyDescent="0.25">
      <c r="A180" s="1" t="b">
        <v>0</v>
      </c>
      <c r="B180" s="1" t="s">
        <v>4896</v>
      </c>
      <c r="C180" s="2">
        <v>3</v>
      </c>
      <c r="D180" s="1" t="s">
        <v>762</v>
      </c>
      <c r="E180" s="2">
        <v>73</v>
      </c>
      <c r="F180" s="1" t="s">
        <v>2020</v>
      </c>
      <c r="G180" s="1" t="s">
        <v>2167</v>
      </c>
      <c r="H180" s="1" t="s">
        <v>2193</v>
      </c>
      <c r="I180" s="2">
        <v>1</v>
      </c>
      <c r="J180" s="3">
        <v>5938</v>
      </c>
      <c r="K180" s="3">
        <v>3</v>
      </c>
      <c r="L180" s="3">
        <v>17814</v>
      </c>
      <c r="M180" s="1" t="s">
        <v>29</v>
      </c>
      <c r="N180" s="1" t="s">
        <v>30</v>
      </c>
      <c r="O180" s="3">
        <v>0</v>
      </c>
      <c r="P180" s="4" t="s">
        <v>4724</v>
      </c>
      <c r="Q180" s="1" t="b">
        <v>0</v>
      </c>
      <c r="R180" s="2">
        <v>3</v>
      </c>
      <c r="S180" s="3">
        <v>17814</v>
      </c>
      <c r="T180" s="2" t="s">
        <v>29</v>
      </c>
      <c r="U180" s="3">
        <v>0</v>
      </c>
      <c r="V180" s="2" t="s">
        <v>29</v>
      </c>
      <c r="W180" s="3">
        <v>0</v>
      </c>
      <c r="X180" s="2" t="s">
        <v>29</v>
      </c>
      <c r="Y180" s="3">
        <v>0</v>
      </c>
      <c r="Z180" s="1" t="s">
        <v>31</v>
      </c>
      <c r="AA180" s="1" t="b">
        <v>0</v>
      </c>
    </row>
    <row r="181" spans="1:27" x14ac:dyDescent="0.25">
      <c r="A181" s="1" t="b">
        <v>0</v>
      </c>
      <c r="B181" s="1" t="s">
        <v>4897</v>
      </c>
      <c r="C181" s="2">
        <v>3</v>
      </c>
      <c r="D181" s="1" t="s">
        <v>762</v>
      </c>
      <c r="E181" s="2">
        <v>74</v>
      </c>
      <c r="F181" s="1" t="s">
        <v>2022</v>
      </c>
      <c r="G181" s="1" t="s">
        <v>2194</v>
      </c>
      <c r="H181" s="1" t="s">
        <v>2194</v>
      </c>
      <c r="I181" s="2">
        <v>1</v>
      </c>
      <c r="J181" s="3">
        <v>5938</v>
      </c>
      <c r="K181" s="3">
        <v>3</v>
      </c>
      <c r="L181" s="3">
        <v>17814</v>
      </c>
      <c r="M181" s="1" t="s">
        <v>29</v>
      </c>
      <c r="N181" s="1" t="s">
        <v>30</v>
      </c>
      <c r="O181" s="3">
        <v>0</v>
      </c>
      <c r="P181" s="4" t="s">
        <v>4724</v>
      </c>
      <c r="Q181" s="1" t="b">
        <v>0</v>
      </c>
      <c r="R181" s="2">
        <v>3</v>
      </c>
      <c r="S181" s="3">
        <v>17814</v>
      </c>
      <c r="T181" s="2" t="s">
        <v>29</v>
      </c>
      <c r="U181" s="3">
        <v>0</v>
      </c>
      <c r="V181" s="2" t="s">
        <v>29</v>
      </c>
      <c r="W181" s="3">
        <v>0</v>
      </c>
      <c r="X181" s="2" t="s">
        <v>29</v>
      </c>
      <c r="Y181" s="3">
        <v>0</v>
      </c>
      <c r="Z181" s="1" t="s">
        <v>31</v>
      </c>
      <c r="AA181" s="1" t="b">
        <v>0</v>
      </c>
    </row>
    <row r="182" spans="1:27" x14ac:dyDescent="0.25">
      <c r="A182" s="1" t="b">
        <v>0</v>
      </c>
      <c r="B182" s="1" t="s">
        <v>4898</v>
      </c>
      <c r="C182" s="2">
        <v>3</v>
      </c>
      <c r="D182" s="1" t="s">
        <v>762</v>
      </c>
      <c r="E182" s="2">
        <v>82</v>
      </c>
      <c r="F182" s="1" t="s">
        <v>2065</v>
      </c>
      <c r="G182" s="1" t="s">
        <v>2066</v>
      </c>
      <c r="H182" s="1" t="s">
        <v>2066</v>
      </c>
      <c r="I182" s="2">
        <v>1</v>
      </c>
      <c r="J182" s="3">
        <v>4336</v>
      </c>
      <c r="K182" s="3">
        <v>4</v>
      </c>
      <c r="L182" s="3">
        <v>17344</v>
      </c>
      <c r="M182" s="1" t="s">
        <v>29</v>
      </c>
      <c r="N182" s="1" t="s">
        <v>30</v>
      </c>
      <c r="O182" s="3">
        <v>0</v>
      </c>
      <c r="P182" s="4" t="s">
        <v>4724</v>
      </c>
      <c r="Q182" s="1" t="b">
        <v>0</v>
      </c>
      <c r="R182" s="2">
        <v>4</v>
      </c>
      <c r="S182" s="3">
        <v>17344</v>
      </c>
      <c r="T182" s="2" t="s">
        <v>29</v>
      </c>
      <c r="U182" s="3">
        <v>0</v>
      </c>
      <c r="V182" s="2" t="s">
        <v>29</v>
      </c>
      <c r="W182" s="3">
        <v>0</v>
      </c>
      <c r="X182" s="2" t="s">
        <v>29</v>
      </c>
      <c r="Y182" s="3">
        <v>0</v>
      </c>
      <c r="Z182" s="1" t="s">
        <v>31</v>
      </c>
      <c r="AA182" s="1" t="b">
        <v>0</v>
      </c>
    </row>
    <row r="183" spans="1:27" x14ac:dyDescent="0.25">
      <c r="A183" s="1" t="b">
        <v>0</v>
      </c>
      <c r="B183" s="1" t="s">
        <v>4899</v>
      </c>
      <c r="C183" s="2">
        <v>3</v>
      </c>
      <c r="D183" s="1" t="s">
        <v>762</v>
      </c>
      <c r="E183" s="2">
        <v>83</v>
      </c>
      <c r="F183" s="1" t="s">
        <v>2067</v>
      </c>
      <c r="G183" s="1" t="s">
        <v>2068</v>
      </c>
      <c r="H183" s="1" t="s">
        <v>2068</v>
      </c>
      <c r="I183" s="2">
        <v>1</v>
      </c>
      <c r="J183" s="3">
        <v>5945</v>
      </c>
      <c r="K183" s="3">
        <v>3</v>
      </c>
      <c r="L183" s="3">
        <v>17835</v>
      </c>
      <c r="M183" s="1" t="s">
        <v>29</v>
      </c>
      <c r="N183" s="1" t="s">
        <v>30</v>
      </c>
      <c r="O183" s="3">
        <v>0</v>
      </c>
      <c r="P183" s="4" t="s">
        <v>4724</v>
      </c>
      <c r="Q183" s="1" t="b">
        <v>0</v>
      </c>
      <c r="R183" s="2">
        <v>3</v>
      </c>
      <c r="S183" s="3">
        <v>17835</v>
      </c>
      <c r="T183" s="2" t="s">
        <v>29</v>
      </c>
      <c r="U183" s="3">
        <v>0</v>
      </c>
      <c r="V183" s="2" t="s">
        <v>29</v>
      </c>
      <c r="W183" s="3">
        <v>0</v>
      </c>
      <c r="X183" s="2" t="s">
        <v>29</v>
      </c>
      <c r="Y183" s="3">
        <v>0</v>
      </c>
      <c r="Z183" s="1" t="s">
        <v>31</v>
      </c>
      <c r="AA183" s="1" t="b">
        <v>0</v>
      </c>
    </row>
    <row r="184" spans="1:27" x14ac:dyDescent="0.25">
      <c r="A184" s="1" t="b">
        <v>0</v>
      </c>
      <c r="B184" s="1" t="s">
        <v>4900</v>
      </c>
      <c r="C184" s="2">
        <v>3</v>
      </c>
      <c r="D184" s="1" t="s">
        <v>762</v>
      </c>
      <c r="E184" s="2">
        <v>84</v>
      </c>
      <c r="F184" s="1" t="s">
        <v>2069</v>
      </c>
      <c r="G184" s="1" t="s">
        <v>2070</v>
      </c>
      <c r="H184" s="1" t="s">
        <v>2013</v>
      </c>
      <c r="I184" s="2">
        <v>1</v>
      </c>
      <c r="J184" s="3">
        <v>4795</v>
      </c>
      <c r="K184" s="3">
        <v>6</v>
      </c>
      <c r="L184" s="3">
        <v>28770</v>
      </c>
      <c r="M184" s="1" t="s">
        <v>29</v>
      </c>
      <c r="N184" s="1" t="s">
        <v>40</v>
      </c>
      <c r="O184" s="3">
        <v>0</v>
      </c>
      <c r="P184" s="4" t="s">
        <v>4724</v>
      </c>
      <c r="Q184" s="1" t="b">
        <v>0</v>
      </c>
      <c r="R184" s="2">
        <v>6</v>
      </c>
      <c r="S184" s="3">
        <v>28770</v>
      </c>
      <c r="T184" s="2" t="s">
        <v>29</v>
      </c>
      <c r="U184" s="3">
        <v>0</v>
      </c>
      <c r="V184" s="2" t="s">
        <v>29</v>
      </c>
      <c r="W184" s="3">
        <v>0</v>
      </c>
      <c r="X184" s="2" t="s">
        <v>29</v>
      </c>
      <c r="Y184" s="3">
        <v>0</v>
      </c>
      <c r="Z184" s="1" t="s">
        <v>31</v>
      </c>
      <c r="AA184" s="1" t="b">
        <v>0</v>
      </c>
    </row>
    <row r="185" spans="1:27" x14ac:dyDescent="0.25">
      <c r="A185" s="1" t="b">
        <v>0</v>
      </c>
      <c r="B185" s="1" t="s">
        <v>4901</v>
      </c>
      <c r="C185" s="2">
        <v>3</v>
      </c>
      <c r="D185" s="1" t="s">
        <v>762</v>
      </c>
      <c r="E185" s="2">
        <v>85</v>
      </c>
      <c r="F185" s="1" t="s">
        <v>2071</v>
      </c>
      <c r="G185" s="1" t="s">
        <v>2195</v>
      </c>
      <c r="H185" s="1" t="s">
        <v>2013</v>
      </c>
      <c r="I185" s="2">
        <v>1</v>
      </c>
      <c r="J185" s="3">
        <v>4336</v>
      </c>
      <c r="K185" s="3">
        <v>7</v>
      </c>
      <c r="L185" s="3">
        <v>30352</v>
      </c>
      <c r="M185" s="1" t="s">
        <v>29</v>
      </c>
      <c r="N185" s="1" t="s">
        <v>30</v>
      </c>
      <c r="O185" s="3">
        <v>0</v>
      </c>
      <c r="P185" s="4" t="s">
        <v>4724</v>
      </c>
      <c r="Q185" s="1" t="b">
        <v>0</v>
      </c>
      <c r="R185" s="2">
        <v>7</v>
      </c>
      <c r="S185" s="3">
        <v>30352</v>
      </c>
      <c r="T185" s="2" t="s">
        <v>29</v>
      </c>
      <c r="U185" s="3">
        <v>0</v>
      </c>
      <c r="V185" s="2" t="s">
        <v>29</v>
      </c>
      <c r="W185" s="3">
        <v>0</v>
      </c>
      <c r="X185" s="2" t="s">
        <v>29</v>
      </c>
      <c r="Y185" s="3">
        <v>0</v>
      </c>
      <c r="Z185" s="1" t="s">
        <v>31</v>
      </c>
      <c r="AA185" s="1" t="b">
        <v>0</v>
      </c>
    </row>
    <row r="186" spans="1:27" x14ac:dyDescent="0.25">
      <c r="A186" s="1" t="b">
        <v>0</v>
      </c>
      <c r="B186" s="1" t="s">
        <v>4902</v>
      </c>
      <c r="C186" s="2">
        <v>3</v>
      </c>
      <c r="D186" s="1" t="s">
        <v>762</v>
      </c>
      <c r="E186" s="2">
        <v>86</v>
      </c>
      <c r="F186" s="1" t="s">
        <v>2073</v>
      </c>
      <c r="G186" s="1" t="s">
        <v>2172</v>
      </c>
      <c r="H186" s="1" t="s">
        <v>2013</v>
      </c>
      <c r="I186" s="2">
        <v>1</v>
      </c>
      <c r="J186" s="3">
        <v>5485</v>
      </c>
      <c r="K186" s="3">
        <v>1</v>
      </c>
      <c r="L186" s="3">
        <v>5485</v>
      </c>
      <c r="M186" s="1" t="s">
        <v>29</v>
      </c>
      <c r="N186" s="1" t="s">
        <v>40</v>
      </c>
      <c r="O186" s="3">
        <v>0</v>
      </c>
      <c r="P186" s="4" t="s">
        <v>4724</v>
      </c>
      <c r="Q186" s="1" t="b">
        <v>0</v>
      </c>
      <c r="R186" s="2">
        <v>1</v>
      </c>
      <c r="S186" s="3">
        <v>5485</v>
      </c>
      <c r="T186" s="2" t="s">
        <v>29</v>
      </c>
      <c r="U186" s="3">
        <v>0</v>
      </c>
      <c r="V186" s="2" t="s">
        <v>29</v>
      </c>
      <c r="W186" s="3">
        <v>0</v>
      </c>
      <c r="X186" s="2" t="s">
        <v>29</v>
      </c>
      <c r="Y186" s="3">
        <v>0</v>
      </c>
      <c r="Z186" s="1" t="s">
        <v>31</v>
      </c>
      <c r="AA186" s="1" t="b">
        <v>0</v>
      </c>
    </row>
    <row r="187" spans="1:27" x14ac:dyDescent="0.25">
      <c r="A187" s="1" t="b">
        <v>0</v>
      </c>
      <c r="B187" s="1" t="s">
        <v>4903</v>
      </c>
      <c r="C187" s="2">
        <v>3</v>
      </c>
      <c r="D187" s="1" t="s">
        <v>762</v>
      </c>
      <c r="E187" s="2">
        <v>87</v>
      </c>
      <c r="F187" s="1" t="s">
        <v>2075</v>
      </c>
      <c r="G187" s="1" t="s">
        <v>2076</v>
      </c>
      <c r="H187" s="1" t="s">
        <v>2077</v>
      </c>
      <c r="I187" s="2">
        <v>20</v>
      </c>
      <c r="J187" s="3">
        <v>3318</v>
      </c>
      <c r="K187" s="3">
        <v>2</v>
      </c>
      <c r="L187" s="3">
        <v>6636</v>
      </c>
      <c r="M187" s="1" t="s">
        <v>29</v>
      </c>
      <c r="N187" s="1" t="s">
        <v>40</v>
      </c>
      <c r="O187" s="3">
        <v>0</v>
      </c>
      <c r="P187" s="4" t="s">
        <v>4724</v>
      </c>
      <c r="Q187" s="1" t="b">
        <v>0</v>
      </c>
      <c r="R187" s="2">
        <v>2</v>
      </c>
      <c r="S187" s="3">
        <v>6636</v>
      </c>
      <c r="T187" s="2" t="s">
        <v>29</v>
      </c>
      <c r="U187" s="3">
        <v>0</v>
      </c>
      <c r="V187" s="2" t="s">
        <v>29</v>
      </c>
      <c r="W187" s="3">
        <v>0</v>
      </c>
      <c r="X187" s="2" t="s">
        <v>29</v>
      </c>
      <c r="Y187" s="3">
        <v>0</v>
      </c>
      <c r="Z187" s="1" t="s">
        <v>31</v>
      </c>
      <c r="AA187" s="1" t="b">
        <v>0</v>
      </c>
    </row>
    <row r="188" spans="1:27" x14ac:dyDescent="0.25">
      <c r="A188" s="1" t="b">
        <v>0</v>
      </c>
      <c r="B188" s="1" t="s">
        <v>4904</v>
      </c>
      <c r="C188" s="2">
        <v>3</v>
      </c>
      <c r="D188" s="1" t="s">
        <v>762</v>
      </c>
      <c r="E188" s="2">
        <v>92</v>
      </c>
      <c r="F188" s="1" t="s">
        <v>2084</v>
      </c>
      <c r="G188" s="1" t="s">
        <v>2085</v>
      </c>
      <c r="H188" s="1" t="s">
        <v>2086</v>
      </c>
      <c r="I188" s="2">
        <v>1</v>
      </c>
      <c r="J188" s="3">
        <v>3290</v>
      </c>
      <c r="K188" s="3">
        <v>2</v>
      </c>
      <c r="L188" s="3">
        <v>6580</v>
      </c>
      <c r="M188" s="1" t="s">
        <v>29</v>
      </c>
      <c r="N188" s="1" t="s">
        <v>40</v>
      </c>
      <c r="O188" s="3">
        <v>0</v>
      </c>
      <c r="P188" s="4" t="s">
        <v>4724</v>
      </c>
      <c r="Q188" s="1" t="b">
        <v>0</v>
      </c>
      <c r="R188" s="2">
        <v>2</v>
      </c>
      <c r="S188" s="3">
        <v>6580</v>
      </c>
      <c r="T188" s="2" t="s">
        <v>29</v>
      </c>
      <c r="U188" s="3">
        <v>0</v>
      </c>
      <c r="V188" s="2" t="s">
        <v>29</v>
      </c>
      <c r="W188" s="3">
        <v>0</v>
      </c>
      <c r="X188" s="2" t="s">
        <v>29</v>
      </c>
      <c r="Y188" s="3">
        <v>0</v>
      </c>
      <c r="Z188" s="1" t="s">
        <v>31</v>
      </c>
      <c r="AA188" s="1" t="b">
        <v>0</v>
      </c>
    </row>
    <row r="189" spans="1:27" x14ac:dyDescent="0.25">
      <c r="A189" s="1" t="b">
        <v>0</v>
      </c>
      <c r="B189" s="1" t="s">
        <v>4905</v>
      </c>
      <c r="C189" s="2">
        <v>3</v>
      </c>
      <c r="D189" s="1" t="s">
        <v>762</v>
      </c>
      <c r="E189" s="2">
        <v>93</v>
      </c>
      <c r="F189" s="1" t="s">
        <v>2084</v>
      </c>
      <c r="G189" s="1" t="s">
        <v>2088</v>
      </c>
      <c r="H189" s="1" t="s">
        <v>2086</v>
      </c>
      <c r="I189" s="2">
        <v>1</v>
      </c>
      <c r="J189" s="3">
        <v>4350</v>
      </c>
      <c r="K189" s="3">
        <v>2</v>
      </c>
      <c r="L189" s="3">
        <v>8700</v>
      </c>
      <c r="M189" s="1" t="s">
        <v>29</v>
      </c>
      <c r="N189" s="1" t="s">
        <v>40</v>
      </c>
      <c r="O189" s="3">
        <v>0</v>
      </c>
      <c r="P189" s="4" t="s">
        <v>4724</v>
      </c>
      <c r="Q189" s="1" t="b">
        <v>0</v>
      </c>
      <c r="R189" s="2">
        <v>2</v>
      </c>
      <c r="S189" s="3">
        <v>8700</v>
      </c>
      <c r="T189" s="2" t="s">
        <v>29</v>
      </c>
      <c r="U189" s="3">
        <v>0</v>
      </c>
      <c r="V189" s="2" t="s">
        <v>29</v>
      </c>
      <c r="W189" s="3">
        <v>0</v>
      </c>
      <c r="X189" s="2" t="s">
        <v>29</v>
      </c>
      <c r="Y189" s="3">
        <v>0</v>
      </c>
      <c r="Z189" s="1" t="s">
        <v>31</v>
      </c>
      <c r="AA189" s="1" t="b">
        <v>0</v>
      </c>
    </row>
    <row r="190" spans="1:27" x14ac:dyDescent="0.25">
      <c r="A190" s="1" t="b">
        <v>0</v>
      </c>
      <c r="B190" s="1" t="s">
        <v>4906</v>
      </c>
      <c r="C190" s="2">
        <v>3</v>
      </c>
      <c r="D190" s="1" t="s">
        <v>762</v>
      </c>
      <c r="E190" s="2">
        <v>94</v>
      </c>
      <c r="F190" s="1" t="s">
        <v>2090</v>
      </c>
      <c r="G190" s="1" t="s">
        <v>2091</v>
      </c>
      <c r="H190" s="1" t="s">
        <v>2005</v>
      </c>
      <c r="I190" s="2">
        <v>1</v>
      </c>
      <c r="J190" s="3">
        <v>1335</v>
      </c>
      <c r="K190" s="3">
        <v>10</v>
      </c>
      <c r="L190" s="3">
        <v>13350</v>
      </c>
      <c r="M190" s="1" t="s">
        <v>29</v>
      </c>
      <c r="N190" s="1" t="s">
        <v>40</v>
      </c>
      <c r="O190" s="3">
        <v>0</v>
      </c>
      <c r="P190" s="4" t="s">
        <v>4724</v>
      </c>
      <c r="Q190" s="1" t="b">
        <v>0</v>
      </c>
      <c r="R190" s="2">
        <v>10</v>
      </c>
      <c r="S190" s="3">
        <v>13350</v>
      </c>
      <c r="T190" s="2" t="s">
        <v>29</v>
      </c>
      <c r="U190" s="3">
        <v>0</v>
      </c>
      <c r="V190" s="2" t="s">
        <v>29</v>
      </c>
      <c r="W190" s="3">
        <v>0</v>
      </c>
      <c r="X190" s="2" t="s">
        <v>29</v>
      </c>
      <c r="Y190" s="3">
        <v>0</v>
      </c>
      <c r="Z190" s="1" t="s">
        <v>31</v>
      </c>
      <c r="AA190" s="1" t="b">
        <v>0</v>
      </c>
    </row>
    <row r="191" spans="1:27" x14ac:dyDescent="0.25">
      <c r="A191" s="1" t="b">
        <v>0</v>
      </c>
      <c r="B191" s="1" t="s">
        <v>4907</v>
      </c>
      <c r="C191" s="2">
        <v>3</v>
      </c>
      <c r="D191" s="1" t="s">
        <v>762</v>
      </c>
      <c r="E191" s="2">
        <v>95</v>
      </c>
      <c r="F191" s="1" t="s">
        <v>2092</v>
      </c>
      <c r="G191" s="1" t="s">
        <v>2093</v>
      </c>
      <c r="H191" s="1" t="s">
        <v>2094</v>
      </c>
      <c r="I191" s="2">
        <v>1</v>
      </c>
      <c r="J191" s="3">
        <v>1788</v>
      </c>
      <c r="K191" s="3">
        <v>1</v>
      </c>
      <c r="L191" s="3">
        <v>1788</v>
      </c>
      <c r="M191" s="1" t="s">
        <v>29</v>
      </c>
      <c r="N191" s="1" t="s">
        <v>40</v>
      </c>
      <c r="O191" s="3">
        <v>0</v>
      </c>
      <c r="P191" s="4" t="s">
        <v>4724</v>
      </c>
      <c r="Q191" s="1" t="b">
        <v>0</v>
      </c>
      <c r="R191" s="2">
        <v>1</v>
      </c>
      <c r="S191" s="3">
        <v>1788</v>
      </c>
      <c r="T191" s="2" t="s">
        <v>29</v>
      </c>
      <c r="U191" s="3">
        <v>0</v>
      </c>
      <c r="V191" s="2" t="s">
        <v>29</v>
      </c>
      <c r="W191" s="3">
        <v>0</v>
      </c>
      <c r="X191" s="2" t="s">
        <v>29</v>
      </c>
      <c r="Y191" s="3">
        <v>0</v>
      </c>
      <c r="Z191" s="1" t="s">
        <v>31</v>
      </c>
      <c r="AA191" s="1" t="b">
        <v>0</v>
      </c>
    </row>
    <row r="192" spans="1:27" x14ac:dyDescent="0.25">
      <c r="A192" s="1" t="b">
        <v>0</v>
      </c>
      <c r="B192" s="1" t="s">
        <v>4908</v>
      </c>
      <c r="C192" s="2">
        <v>3</v>
      </c>
      <c r="D192" s="1" t="s">
        <v>762</v>
      </c>
      <c r="E192" s="2">
        <v>97</v>
      </c>
      <c r="F192" s="1" t="s">
        <v>2098</v>
      </c>
      <c r="G192" s="1" t="s">
        <v>2099</v>
      </c>
      <c r="H192" s="1" t="s">
        <v>2100</v>
      </c>
      <c r="I192" s="2">
        <v>1</v>
      </c>
      <c r="J192" s="3">
        <v>3212</v>
      </c>
      <c r="K192" s="3">
        <v>10</v>
      </c>
      <c r="L192" s="3">
        <v>32120</v>
      </c>
      <c r="M192" s="1" t="s">
        <v>29</v>
      </c>
      <c r="N192" s="1" t="s">
        <v>40</v>
      </c>
      <c r="O192" s="3">
        <v>0</v>
      </c>
      <c r="P192" s="4" t="s">
        <v>4724</v>
      </c>
      <c r="Q192" s="1" t="b">
        <v>0</v>
      </c>
      <c r="R192" s="2">
        <v>10</v>
      </c>
      <c r="S192" s="3">
        <v>32120</v>
      </c>
      <c r="T192" s="2" t="s">
        <v>29</v>
      </c>
      <c r="U192" s="3">
        <v>0</v>
      </c>
      <c r="V192" s="2" t="s">
        <v>29</v>
      </c>
      <c r="W192" s="3">
        <v>0</v>
      </c>
      <c r="X192" s="2" t="s">
        <v>29</v>
      </c>
      <c r="Y192" s="3">
        <v>0</v>
      </c>
      <c r="Z192" s="1" t="s">
        <v>31</v>
      </c>
      <c r="AA192" s="1" t="b">
        <v>0</v>
      </c>
    </row>
    <row r="193" spans="1:27" x14ac:dyDescent="0.25">
      <c r="A193" s="1" t="b">
        <v>0</v>
      </c>
      <c r="B193" s="1" t="s">
        <v>4909</v>
      </c>
      <c r="C193" s="2">
        <v>3</v>
      </c>
      <c r="D193" s="1" t="s">
        <v>762</v>
      </c>
      <c r="E193" s="2">
        <v>100</v>
      </c>
      <c r="F193" s="1" t="s">
        <v>2107</v>
      </c>
      <c r="G193" s="1" t="s">
        <v>2108</v>
      </c>
      <c r="H193" s="1" t="s">
        <v>2196</v>
      </c>
      <c r="I193" s="2">
        <v>1</v>
      </c>
      <c r="J193" s="3">
        <v>645</v>
      </c>
      <c r="K193" s="3">
        <v>1</v>
      </c>
      <c r="L193" s="3">
        <v>645</v>
      </c>
      <c r="M193" s="1" t="s">
        <v>29</v>
      </c>
      <c r="N193" s="1" t="s">
        <v>40</v>
      </c>
      <c r="O193" s="3">
        <v>0</v>
      </c>
      <c r="P193" s="4" t="s">
        <v>4724</v>
      </c>
      <c r="Q193" s="1" t="b">
        <v>0</v>
      </c>
      <c r="R193" s="2">
        <v>1</v>
      </c>
      <c r="S193" s="3">
        <v>645</v>
      </c>
      <c r="T193" s="2" t="s">
        <v>29</v>
      </c>
      <c r="U193" s="3">
        <v>0</v>
      </c>
      <c r="V193" s="2" t="s">
        <v>29</v>
      </c>
      <c r="W193" s="3">
        <v>0</v>
      </c>
      <c r="X193" s="2" t="s">
        <v>29</v>
      </c>
      <c r="Y193" s="3">
        <v>0</v>
      </c>
      <c r="Z193" s="1" t="s">
        <v>31</v>
      </c>
      <c r="AA193" s="1" t="b">
        <v>0</v>
      </c>
    </row>
    <row r="194" spans="1:27" x14ac:dyDescent="0.25">
      <c r="A194" s="1" t="b">
        <v>0</v>
      </c>
      <c r="B194" s="1" t="s">
        <v>4910</v>
      </c>
      <c r="C194" s="2">
        <v>3</v>
      </c>
      <c r="D194" s="1" t="s">
        <v>762</v>
      </c>
      <c r="E194" s="2">
        <v>101</v>
      </c>
      <c r="F194" s="1" t="s">
        <v>2110</v>
      </c>
      <c r="G194" s="1" t="s">
        <v>2111</v>
      </c>
      <c r="H194" s="1" t="s">
        <v>2112</v>
      </c>
      <c r="I194" s="2">
        <v>25</v>
      </c>
      <c r="J194" s="3">
        <v>2438</v>
      </c>
      <c r="K194" s="3">
        <v>2</v>
      </c>
      <c r="L194" s="3">
        <v>4876</v>
      </c>
      <c r="M194" s="1" t="s">
        <v>29</v>
      </c>
      <c r="N194" s="1" t="s">
        <v>30</v>
      </c>
      <c r="O194" s="3">
        <v>0</v>
      </c>
      <c r="P194" s="4" t="s">
        <v>4724</v>
      </c>
      <c r="Q194" s="1" t="b">
        <v>0</v>
      </c>
      <c r="R194" s="2">
        <v>2</v>
      </c>
      <c r="S194" s="3">
        <v>4876</v>
      </c>
      <c r="T194" s="2" t="s">
        <v>29</v>
      </c>
      <c r="U194" s="3">
        <v>0</v>
      </c>
      <c r="V194" s="2" t="s">
        <v>29</v>
      </c>
      <c r="W194" s="3">
        <v>0</v>
      </c>
      <c r="X194" s="2" t="s">
        <v>29</v>
      </c>
      <c r="Y194" s="3">
        <v>0</v>
      </c>
      <c r="Z194" s="1" t="s">
        <v>31</v>
      </c>
      <c r="AA194" s="1" t="b">
        <v>0</v>
      </c>
    </row>
    <row r="195" spans="1:27" x14ac:dyDescent="0.25">
      <c r="A195" s="1" t="b">
        <v>0</v>
      </c>
      <c r="B195" s="1" t="s">
        <v>4911</v>
      </c>
      <c r="C195" s="2">
        <v>3</v>
      </c>
      <c r="D195" s="1" t="s">
        <v>762</v>
      </c>
      <c r="E195" s="2">
        <v>105</v>
      </c>
      <c r="F195" s="1" t="s">
        <v>2113</v>
      </c>
      <c r="G195" s="1" t="s">
        <v>2114</v>
      </c>
      <c r="H195" s="1" t="s">
        <v>2115</v>
      </c>
      <c r="I195" s="2">
        <v>1</v>
      </c>
      <c r="J195" s="3">
        <v>469</v>
      </c>
      <c r="K195" s="3">
        <v>1</v>
      </c>
      <c r="L195" s="3">
        <v>469</v>
      </c>
      <c r="M195" s="1" t="s">
        <v>29</v>
      </c>
      <c r="N195" s="1" t="s">
        <v>30</v>
      </c>
      <c r="O195" s="3">
        <v>0</v>
      </c>
      <c r="P195" s="4" t="s">
        <v>4724</v>
      </c>
      <c r="Q195" s="1" t="b">
        <v>0</v>
      </c>
      <c r="R195" s="2">
        <v>1</v>
      </c>
      <c r="S195" s="3">
        <v>469</v>
      </c>
      <c r="T195" s="2" t="s">
        <v>29</v>
      </c>
      <c r="U195" s="3">
        <v>0</v>
      </c>
      <c r="V195" s="2" t="s">
        <v>29</v>
      </c>
      <c r="W195" s="3">
        <v>0</v>
      </c>
      <c r="X195" s="2" t="s">
        <v>29</v>
      </c>
      <c r="Y195" s="3">
        <v>0</v>
      </c>
      <c r="Z195" s="1" t="s">
        <v>31</v>
      </c>
      <c r="AA195" s="1" t="b">
        <v>0</v>
      </c>
    </row>
    <row r="196" spans="1:27" x14ac:dyDescent="0.25">
      <c r="A196" s="1" t="b">
        <v>0</v>
      </c>
      <c r="B196" s="1" t="s">
        <v>4912</v>
      </c>
      <c r="C196" s="2">
        <v>3</v>
      </c>
      <c r="D196" s="1" t="s">
        <v>762</v>
      </c>
      <c r="E196" s="2">
        <v>106</v>
      </c>
      <c r="F196" s="1" t="s">
        <v>2197</v>
      </c>
      <c r="G196" s="1" t="s">
        <v>2117</v>
      </c>
      <c r="H196" s="1" t="s">
        <v>2010</v>
      </c>
      <c r="I196" s="2">
        <v>1</v>
      </c>
      <c r="J196" s="3">
        <v>1314</v>
      </c>
      <c r="K196" s="3">
        <v>3</v>
      </c>
      <c r="L196" s="3">
        <v>3942</v>
      </c>
      <c r="M196" s="1" t="s">
        <v>29</v>
      </c>
      <c r="N196" s="1" t="s">
        <v>30</v>
      </c>
      <c r="O196" s="3">
        <v>0</v>
      </c>
      <c r="P196" s="4" t="s">
        <v>4724</v>
      </c>
      <c r="Q196" s="1" t="b">
        <v>0</v>
      </c>
      <c r="R196" s="2">
        <v>3</v>
      </c>
      <c r="S196" s="3">
        <v>3942</v>
      </c>
      <c r="T196" s="2" t="s">
        <v>29</v>
      </c>
      <c r="U196" s="3">
        <v>0</v>
      </c>
      <c r="V196" s="2" t="s">
        <v>29</v>
      </c>
      <c r="W196" s="3">
        <v>0</v>
      </c>
      <c r="X196" s="2" t="s">
        <v>29</v>
      </c>
      <c r="Y196" s="3">
        <v>0</v>
      </c>
      <c r="Z196" s="1" t="s">
        <v>31</v>
      </c>
      <c r="AA196" s="1" t="b">
        <v>0</v>
      </c>
    </row>
    <row r="197" spans="1:27" x14ac:dyDescent="0.25">
      <c r="A197" s="1" t="b">
        <v>0</v>
      </c>
      <c r="B197" s="1" t="s">
        <v>4913</v>
      </c>
      <c r="C197" s="2">
        <v>3</v>
      </c>
      <c r="D197" s="1" t="s">
        <v>762</v>
      </c>
      <c r="E197" s="2">
        <v>107</v>
      </c>
      <c r="F197" s="1" t="s">
        <v>2116</v>
      </c>
      <c r="G197" s="1" t="s">
        <v>2119</v>
      </c>
      <c r="H197" s="1" t="s">
        <v>2118</v>
      </c>
      <c r="I197" s="2">
        <v>1</v>
      </c>
      <c r="J197" s="3">
        <v>6003</v>
      </c>
      <c r="K197" s="3">
        <v>3</v>
      </c>
      <c r="L197" s="3">
        <v>18009</v>
      </c>
      <c r="M197" s="1" t="s">
        <v>29</v>
      </c>
      <c r="N197" s="1" t="s">
        <v>30</v>
      </c>
      <c r="O197" s="3">
        <v>0</v>
      </c>
      <c r="P197" s="4" t="s">
        <v>4724</v>
      </c>
      <c r="Q197" s="1" t="b">
        <v>0</v>
      </c>
      <c r="R197" s="2">
        <v>3</v>
      </c>
      <c r="S197" s="3">
        <v>18009</v>
      </c>
      <c r="T197" s="2" t="s">
        <v>29</v>
      </c>
      <c r="U197" s="3">
        <v>0</v>
      </c>
      <c r="V197" s="2" t="s">
        <v>29</v>
      </c>
      <c r="W197" s="3">
        <v>0</v>
      </c>
      <c r="X197" s="2" t="s">
        <v>29</v>
      </c>
      <c r="Y197" s="3">
        <v>0</v>
      </c>
      <c r="Z197" s="1" t="s">
        <v>31</v>
      </c>
      <c r="AA197" s="1" t="b">
        <v>0</v>
      </c>
    </row>
    <row r="198" spans="1:27" x14ac:dyDescent="0.25">
      <c r="A198" s="1" t="b">
        <v>0</v>
      </c>
      <c r="B198" s="1" t="s">
        <v>4914</v>
      </c>
      <c r="C198" s="2">
        <v>3</v>
      </c>
      <c r="D198" s="1" t="s">
        <v>762</v>
      </c>
      <c r="E198" s="2">
        <v>110</v>
      </c>
      <c r="F198" s="1" t="s">
        <v>2120</v>
      </c>
      <c r="G198" s="1" t="s">
        <v>2121</v>
      </c>
      <c r="H198" s="1" t="s">
        <v>2115</v>
      </c>
      <c r="I198" s="2">
        <v>1</v>
      </c>
      <c r="J198" s="3">
        <v>473</v>
      </c>
      <c r="K198" s="3">
        <v>4</v>
      </c>
      <c r="L198" s="3">
        <v>1892</v>
      </c>
      <c r="M198" s="1" t="s">
        <v>29</v>
      </c>
      <c r="N198" s="1" t="s">
        <v>30</v>
      </c>
      <c r="O198" s="3">
        <v>0</v>
      </c>
      <c r="P198" s="4" t="s">
        <v>4724</v>
      </c>
      <c r="Q198" s="1" t="b">
        <v>0</v>
      </c>
      <c r="R198" s="2">
        <v>4</v>
      </c>
      <c r="S198" s="3">
        <v>1892</v>
      </c>
      <c r="T198" s="2" t="s">
        <v>29</v>
      </c>
      <c r="U198" s="3">
        <v>0</v>
      </c>
      <c r="V198" s="2" t="s">
        <v>29</v>
      </c>
      <c r="W198" s="3">
        <v>0</v>
      </c>
      <c r="X198" s="2" t="s">
        <v>29</v>
      </c>
      <c r="Y198" s="3">
        <v>0</v>
      </c>
      <c r="Z198" s="1" t="s">
        <v>31</v>
      </c>
      <c r="AA198" s="1" t="b">
        <v>0</v>
      </c>
    </row>
    <row r="199" spans="1:27" x14ac:dyDescent="0.25">
      <c r="A199" s="1" t="b">
        <v>0</v>
      </c>
      <c r="B199" s="1" t="s">
        <v>4915</v>
      </c>
      <c r="C199" s="2">
        <v>3</v>
      </c>
      <c r="D199" s="1" t="s">
        <v>762</v>
      </c>
      <c r="E199" s="2">
        <v>111</v>
      </c>
      <c r="F199" s="1" t="s">
        <v>2122</v>
      </c>
      <c r="G199" s="1" t="s">
        <v>2123</v>
      </c>
      <c r="H199" s="1" t="s">
        <v>2118</v>
      </c>
      <c r="I199" s="2">
        <v>1</v>
      </c>
      <c r="J199" s="3">
        <v>2600</v>
      </c>
      <c r="K199" s="3">
        <v>2</v>
      </c>
      <c r="L199" s="3">
        <v>5200</v>
      </c>
      <c r="M199" s="1" t="s">
        <v>29</v>
      </c>
      <c r="N199" s="1" t="s">
        <v>30</v>
      </c>
      <c r="O199" s="3">
        <v>0</v>
      </c>
      <c r="P199" s="4" t="s">
        <v>4724</v>
      </c>
      <c r="Q199" s="1" t="b">
        <v>0</v>
      </c>
      <c r="R199" s="2">
        <v>2</v>
      </c>
      <c r="S199" s="3">
        <v>5200</v>
      </c>
      <c r="T199" s="2" t="s">
        <v>29</v>
      </c>
      <c r="U199" s="3">
        <v>0</v>
      </c>
      <c r="V199" s="2" t="s">
        <v>29</v>
      </c>
      <c r="W199" s="3">
        <v>0</v>
      </c>
      <c r="X199" s="2" t="s">
        <v>29</v>
      </c>
      <c r="Y199" s="3">
        <v>0</v>
      </c>
      <c r="Z199" s="1" t="s">
        <v>31</v>
      </c>
      <c r="AA199" s="1" t="b">
        <v>0</v>
      </c>
    </row>
    <row r="200" spans="1:27" x14ac:dyDescent="0.25">
      <c r="A200" s="1" t="b">
        <v>0</v>
      </c>
      <c r="B200" s="1" t="s">
        <v>4916</v>
      </c>
      <c r="C200" s="2">
        <v>3</v>
      </c>
      <c r="D200" s="1" t="s">
        <v>762</v>
      </c>
      <c r="E200" s="2">
        <v>152</v>
      </c>
      <c r="F200" s="1" t="s">
        <v>2098</v>
      </c>
      <c r="G200" s="1" t="s">
        <v>2130</v>
      </c>
      <c r="H200" s="1" t="s">
        <v>2100</v>
      </c>
      <c r="I200" s="2">
        <v>1</v>
      </c>
      <c r="J200" s="3">
        <v>1220</v>
      </c>
      <c r="K200" s="3">
        <v>7</v>
      </c>
      <c r="L200" s="3">
        <v>8540</v>
      </c>
      <c r="M200" s="1" t="s">
        <v>29</v>
      </c>
      <c r="N200" s="1" t="s">
        <v>40</v>
      </c>
      <c r="O200" s="3">
        <v>0</v>
      </c>
      <c r="P200" s="4" t="s">
        <v>4724</v>
      </c>
      <c r="Q200" s="1" t="b">
        <v>0</v>
      </c>
      <c r="R200" s="2">
        <v>7</v>
      </c>
      <c r="S200" s="3">
        <v>8540</v>
      </c>
      <c r="T200" s="2" t="s">
        <v>29</v>
      </c>
      <c r="U200" s="3">
        <v>0</v>
      </c>
      <c r="V200" s="2" t="s">
        <v>29</v>
      </c>
      <c r="W200" s="3">
        <v>0</v>
      </c>
      <c r="X200" s="2" t="s">
        <v>29</v>
      </c>
      <c r="Y200" s="3">
        <v>0</v>
      </c>
      <c r="Z200" s="1" t="s">
        <v>29</v>
      </c>
      <c r="AA200" s="1" t="b">
        <v>0</v>
      </c>
    </row>
    <row r="201" spans="1:27" x14ac:dyDescent="0.25">
      <c r="A201" s="1" t="b">
        <v>0</v>
      </c>
      <c r="B201" s="1" t="s">
        <v>4917</v>
      </c>
      <c r="C201" s="2">
        <v>3</v>
      </c>
      <c r="D201" s="1" t="s">
        <v>762</v>
      </c>
      <c r="E201" s="2">
        <v>169</v>
      </c>
      <c r="F201" s="1" t="s">
        <v>2205</v>
      </c>
      <c r="G201" s="1" t="s">
        <v>4788</v>
      </c>
      <c r="H201" s="1" t="s">
        <v>2010</v>
      </c>
      <c r="I201" s="2">
        <v>1</v>
      </c>
      <c r="J201" s="3">
        <v>1994</v>
      </c>
      <c r="K201" s="3">
        <v>1</v>
      </c>
      <c r="L201" s="3">
        <v>1994</v>
      </c>
      <c r="M201" s="1" t="s">
        <v>29</v>
      </c>
      <c r="N201" s="1" t="s">
        <v>30</v>
      </c>
      <c r="O201" s="3">
        <v>0</v>
      </c>
      <c r="P201" s="4" t="s">
        <v>4724</v>
      </c>
      <c r="Q201" s="1" t="b">
        <v>0</v>
      </c>
      <c r="R201" s="2">
        <v>1</v>
      </c>
      <c r="S201" s="3">
        <v>1994</v>
      </c>
      <c r="T201" s="2" t="s">
        <v>29</v>
      </c>
      <c r="U201" s="3">
        <v>0</v>
      </c>
      <c r="V201" s="2" t="s">
        <v>29</v>
      </c>
      <c r="W201" s="3">
        <v>0</v>
      </c>
      <c r="X201" s="2" t="s">
        <v>29</v>
      </c>
      <c r="Y201" s="3">
        <v>0</v>
      </c>
      <c r="Z201" s="1" t="s">
        <v>1417</v>
      </c>
      <c r="AA201" s="1" t="b">
        <v>0</v>
      </c>
    </row>
    <row r="202" spans="1:27" x14ac:dyDescent="0.25">
      <c r="A202" s="1" t="b">
        <v>0</v>
      </c>
      <c r="B202" s="1" t="s">
        <v>4918</v>
      </c>
      <c r="C202" s="2">
        <v>3</v>
      </c>
      <c r="D202" s="1" t="s">
        <v>762</v>
      </c>
      <c r="E202" s="2">
        <v>175</v>
      </c>
      <c r="F202" s="1" t="s">
        <v>2163</v>
      </c>
      <c r="G202" s="1" t="s">
        <v>4792</v>
      </c>
      <c r="H202" s="1" t="s">
        <v>2010</v>
      </c>
      <c r="I202" s="2">
        <v>1</v>
      </c>
      <c r="J202" s="3">
        <v>3441</v>
      </c>
      <c r="K202" s="3">
        <v>1</v>
      </c>
      <c r="L202" s="3">
        <v>3441</v>
      </c>
      <c r="M202" s="1" t="s">
        <v>29</v>
      </c>
      <c r="N202" s="1" t="s">
        <v>30</v>
      </c>
      <c r="O202" s="3">
        <v>0</v>
      </c>
      <c r="P202" s="4" t="s">
        <v>4724</v>
      </c>
      <c r="Q202" s="1" t="b">
        <v>0</v>
      </c>
      <c r="R202" s="2">
        <v>1</v>
      </c>
      <c r="S202" s="3">
        <v>3441</v>
      </c>
      <c r="T202" s="2" t="s">
        <v>29</v>
      </c>
      <c r="U202" s="3">
        <v>0</v>
      </c>
      <c r="V202" s="2" t="s">
        <v>29</v>
      </c>
      <c r="W202" s="3">
        <v>0</v>
      </c>
      <c r="X202" s="2" t="s">
        <v>29</v>
      </c>
      <c r="Y202" s="3">
        <v>0</v>
      </c>
      <c r="Z202" s="1" t="s">
        <v>1417</v>
      </c>
      <c r="AA202" s="1" t="b">
        <v>0</v>
      </c>
    </row>
    <row r="203" spans="1:27" x14ac:dyDescent="0.25">
      <c r="A203" s="1" t="b">
        <v>0</v>
      </c>
      <c r="B203" s="1" t="s">
        <v>4919</v>
      </c>
      <c r="C203" s="2">
        <v>3</v>
      </c>
      <c r="D203" s="1" t="s">
        <v>762</v>
      </c>
      <c r="E203" s="2">
        <v>181</v>
      </c>
      <c r="F203" s="1" t="s">
        <v>1982</v>
      </c>
      <c r="G203" s="1" t="s">
        <v>4920</v>
      </c>
      <c r="H203" s="1" t="s">
        <v>2129</v>
      </c>
      <c r="I203" s="2">
        <v>100</v>
      </c>
      <c r="J203" s="3">
        <v>496</v>
      </c>
      <c r="K203" s="3">
        <v>15</v>
      </c>
      <c r="L203" s="3">
        <v>7440</v>
      </c>
      <c r="M203" s="1" t="s">
        <v>29</v>
      </c>
      <c r="N203" s="1" t="s">
        <v>40</v>
      </c>
      <c r="O203" s="3">
        <v>0</v>
      </c>
      <c r="P203" s="4" t="s">
        <v>4724</v>
      </c>
      <c r="Q203" s="1" t="b">
        <v>0</v>
      </c>
      <c r="R203" s="2">
        <v>15</v>
      </c>
      <c r="S203" s="3">
        <v>7440</v>
      </c>
      <c r="T203" s="2" t="s">
        <v>29</v>
      </c>
      <c r="U203" s="3">
        <v>0</v>
      </c>
      <c r="V203" s="2" t="s">
        <v>29</v>
      </c>
      <c r="W203" s="3">
        <v>0</v>
      </c>
      <c r="X203" s="2" t="s">
        <v>29</v>
      </c>
      <c r="Y203" s="3">
        <v>0</v>
      </c>
      <c r="Z203" s="1" t="s">
        <v>1417</v>
      </c>
      <c r="AA203" s="1" t="b">
        <v>0</v>
      </c>
    </row>
    <row r="204" spans="1:27" x14ac:dyDescent="0.25">
      <c r="A204" s="1" t="b">
        <v>0</v>
      </c>
      <c r="B204" s="1" t="s">
        <v>4921</v>
      </c>
      <c r="C204" s="2">
        <v>3</v>
      </c>
      <c r="D204" s="1" t="s">
        <v>701</v>
      </c>
      <c r="E204" s="2">
        <v>144</v>
      </c>
      <c r="F204" s="1" t="s">
        <v>2198</v>
      </c>
      <c r="G204" s="1" t="s">
        <v>2199</v>
      </c>
      <c r="H204" s="1" t="s">
        <v>2200</v>
      </c>
      <c r="I204" s="2">
        <v>1</v>
      </c>
      <c r="J204" s="3">
        <v>450</v>
      </c>
      <c r="K204" s="3">
        <v>8</v>
      </c>
      <c r="L204" s="3">
        <v>3600</v>
      </c>
      <c r="M204" s="1" t="s">
        <v>751</v>
      </c>
      <c r="N204" s="1" t="s">
        <v>40</v>
      </c>
      <c r="O204" s="3">
        <v>0</v>
      </c>
      <c r="P204" s="4" t="s">
        <v>4724</v>
      </c>
      <c r="Q204" s="1" t="b">
        <v>0</v>
      </c>
      <c r="R204" s="2">
        <v>8</v>
      </c>
      <c r="S204" s="3">
        <v>3600</v>
      </c>
      <c r="T204" s="2" t="s">
        <v>29</v>
      </c>
      <c r="U204" s="3">
        <v>0</v>
      </c>
      <c r="V204" s="2" t="s">
        <v>29</v>
      </c>
      <c r="W204" s="3">
        <v>0</v>
      </c>
      <c r="X204" s="2" t="s">
        <v>29</v>
      </c>
      <c r="Y204" s="3">
        <v>0</v>
      </c>
      <c r="Z204" s="1" t="s">
        <v>29</v>
      </c>
      <c r="AA204" s="1" t="b">
        <v>0</v>
      </c>
    </row>
    <row r="205" spans="1:27" x14ac:dyDescent="0.25">
      <c r="A205" s="1" t="b">
        <v>0</v>
      </c>
      <c r="B205" s="1" t="s">
        <v>4922</v>
      </c>
      <c r="C205" s="2">
        <v>3</v>
      </c>
      <c r="D205" s="1" t="s">
        <v>673</v>
      </c>
      <c r="E205" s="2">
        <v>35</v>
      </c>
      <c r="F205" s="1" t="s">
        <v>2201</v>
      </c>
      <c r="G205" s="1" t="s">
        <v>2202</v>
      </c>
      <c r="H205" s="1" t="s">
        <v>2010</v>
      </c>
      <c r="I205" s="2">
        <v>1</v>
      </c>
      <c r="J205" s="3">
        <v>1239</v>
      </c>
      <c r="K205" s="3">
        <v>1</v>
      </c>
      <c r="L205" s="3">
        <v>1239</v>
      </c>
      <c r="M205" s="1" t="s">
        <v>29</v>
      </c>
      <c r="N205" s="1" t="s">
        <v>30</v>
      </c>
      <c r="O205" s="3">
        <v>0</v>
      </c>
      <c r="P205" s="4" t="s">
        <v>4724</v>
      </c>
      <c r="Q205" s="1" t="b">
        <v>0</v>
      </c>
      <c r="R205" s="2">
        <v>1</v>
      </c>
      <c r="S205" s="3">
        <v>1239</v>
      </c>
      <c r="T205" s="2" t="s">
        <v>29</v>
      </c>
      <c r="U205" s="3">
        <v>0</v>
      </c>
      <c r="V205" s="2" t="s">
        <v>29</v>
      </c>
      <c r="W205" s="3">
        <v>0</v>
      </c>
      <c r="X205" s="2" t="s">
        <v>29</v>
      </c>
      <c r="Y205" s="3">
        <v>0</v>
      </c>
      <c r="Z205" s="1" t="s">
        <v>31</v>
      </c>
      <c r="AA205" s="1" t="b">
        <v>0</v>
      </c>
    </row>
    <row r="206" spans="1:27" x14ac:dyDescent="0.25">
      <c r="A206" s="1" t="b">
        <v>0</v>
      </c>
      <c r="B206" s="1" t="s">
        <v>4923</v>
      </c>
      <c r="C206" s="2">
        <v>3</v>
      </c>
      <c r="D206" s="1" t="s">
        <v>673</v>
      </c>
      <c r="E206" s="2">
        <v>184</v>
      </c>
      <c r="F206" s="1" t="s">
        <v>4861</v>
      </c>
      <c r="G206" s="1" t="s">
        <v>4862</v>
      </c>
      <c r="H206" s="1" t="s">
        <v>2010</v>
      </c>
      <c r="I206" s="2">
        <v>1</v>
      </c>
      <c r="J206" s="3">
        <v>1300</v>
      </c>
      <c r="K206" s="3">
        <v>2</v>
      </c>
      <c r="L206" s="3">
        <v>2600</v>
      </c>
      <c r="M206" s="1" t="s">
        <v>29</v>
      </c>
      <c r="N206" s="1" t="s">
        <v>30</v>
      </c>
      <c r="O206" s="3">
        <v>0</v>
      </c>
      <c r="P206" s="4" t="s">
        <v>4724</v>
      </c>
      <c r="Q206" s="1" t="b">
        <v>0</v>
      </c>
      <c r="R206" s="2">
        <v>2</v>
      </c>
      <c r="S206" s="3">
        <v>2600</v>
      </c>
      <c r="T206" s="2" t="s">
        <v>29</v>
      </c>
      <c r="U206" s="3">
        <v>0</v>
      </c>
      <c r="V206" s="2" t="s">
        <v>29</v>
      </c>
      <c r="W206" s="3">
        <v>0</v>
      </c>
      <c r="X206" s="2" t="s">
        <v>29</v>
      </c>
      <c r="Y206" s="3">
        <v>0</v>
      </c>
      <c r="Z206" s="1" t="s">
        <v>1417</v>
      </c>
      <c r="AA206" s="1" t="b">
        <v>0</v>
      </c>
    </row>
    <row r="207" spans="1:27" x14ac:dyDescent="0.25">
      <c r="A207" s="1" t="b">
        <v>0</v>
      </c>
      <c r="B207" s="1" t="s">
        <v>4924</v>
      </c>
      <c r="C207" s="2">
        <v>3</v>
      </c>
      <c r="D207" s="1" t="s">
        <v>673</v>
      </c>
      <c r="E207" s="2">
        <v>186</v>
      </c>
      <c r="F207" s="1" t="s">
        <v>4799</v>
      </c>
      <c r="G207" s="1" t="s">
        <v>4800</v>
      </c>
      <c r="H207" s="1" t="s">
        <v>2193</v>
      </c>
      <c r="I207" s="2">
        <v>1</v>
      </c>
      <c r="J207" s="3">
        <v>1000</v>
      </c>
      <c r="K207" s="3">
        <v>2</v>
      </c>
      <c r="L207" s="3">
        <v>2000</v>
      </c>
      <c r="M207" s="1" t="s">
        <v>29</v>
      </c>
      <c r="N207" s="1" t="s">
        <v>30</v>
      </c>
      <c r="O207" s="3">
        <v>0</v>
      </c>
      <c r="P207" s="4" t="s">
        <v>4724</v>
      </c>
      <c r="Q207" s="1" t="b">
        <v>0</v>
      </c>
      <c r="R207" s="2">
        <v>2</v>
      </c>
      <c r="S207" s="3">
        <v>2000</v>
      </c>
      <c r="T207" s="2" t="s">
        <v>29</v>
      </c>
      <c r="U207" s="3">
        <v>0</v>
      </c>
      <c r="V207" s="2" t="s">
        <v>29</v>
      </c>
      <c r="W207" s="3">
        <v>0</v>
      </c>
      <c r="X207" s="2" t="s">
        <v>29</v>
      </c>
      <c r="Y207" s="3">
        <v>0</v>
      </c>
      <c r="Z207" s="1" t="s">
        <v>1417</v>
      </c>
      <c r="AA207" s="1" t="b">
        <v>0</v>
      </c>
    </row>
    <row r="208" spans="1:27" x14ac:dyDescent="0.25">
      <c r="A208" s="1" t="b">
        <v>0</v>
      </c>
      <c r="B208" s="1" t="s">
        <v>4925</v>
      </c>
      <c r="C208" s="2">
        <v>4</v>
      </c>
      <c r="D208" s="1" t="s">
        <v>848</v>
      </c>
      <c r="E208" s="2">
        <v>2</v>
      </c>
      <c r="F208" s="1" t="s">
        <v>2006</v>
      </c>
      <c r="G208" s="1" t="s">
        <v>2007</v>
      </c>
      <c r="H208" s="1" t="s">
        <v>2005</v>
      </c>
      <c r="I208" s="2">
        <v>1</v>
      </c>
      <c r="J208" s="3">
        <v>293</v>
      </c>
      <c r="K208" s="3">
        <v>1</v>
      </c>
      <c r="L208" s="3">
        <v>293</v>
      </c>
      <c r="M208" s="1" t="s">
        <v>29</v>
      </c>
      <c r="N208" s="1" t="s">
        <v>30</v>
      </c>
      <c r="O208" s="3">
        <v>0</v>
      </c>
      <c r="P208" s="4" t="s">
        <v>4724</v>
      </c>
      <c r="Q208" s="1" t="b">
        <v>0</v>
      </c>
      <c r="R208" s="2">
        <v>1</v>
      </c>
      <c r="S208" s="3">
        <v>293</v>
      </c>
      <c r="T208" s="2" t="s">
        <v>29</v>
      </c>
      <c r="U208" s="3">
        <v>0</v>
      </c>
      <c r="V208" s="2" t="s">
        <v>29</v>
      </c>
      <c r="W208" s="3">
        <v>0</v>
      </c>
      <c r="X208" s="2" t="s">
        <v>29</v>
      </c>
      <c r="Y208" s="3">
        <v>0</v>
      </c>
      <c r="Z208" s="1" t="s">
        <v>31</v>
      </c>
      <c r="AA208" s="1" t="b">
        <v>0</v>
      </c>
    </row>
    <row r="209" spans="1:27" x14ac:dyDescent="0.25">
      <c r="A209" s="1" t="b">
        <v>0</v>
      </c>
      <c r="B209" s="1" t="s">
        <v>4926</v>
      </c>
      <c r="C209" s="2">
        <v>4</v>
      </c>
      <c r="D209" s="1" t="s">
        <v>848</v>
      </c>
      <c r="E209" s="2">
        <v>3</v>
      </c>
      <c r="F209" s="1" t="s">
        <v>2008</v>
      </c>
      <c r="G209" s="1" t="s">
        <v>2009</v>
      </c>
      <c r="H209" s="1" t="s">
        <v>2010</v>
      </c>
      <c r="I209" s="2">
        <v>1</v>
      </c>
      <c r="J209" s="3">
        <v>2540</v>
      </c>
      <c r="K209" s="3">
        <v>3</v>
      </c>
      <c r="L209" s="3">
        <v>7620</v>
      </c>
      <c r="M209" s="1" t="s">
        <v>29</v>
      </c>
      <c r="N209" s="1" t="s">
        <v>30</v>
      </c>
      <c r="O209" s="3">
        <v>0</v>
      </c>
      <c r="P209" s="4" t="s">
        <v>4724</v>
      </c>
      <c r="Q209" s="1" t="b">
        <v>0</v>
      </c>
      <c r="R209" s="2">
        <v>3</v>
      </c>
      <c r="S209" s="3">
        <v>7620</v>
      </c>
      <c r="T209" s="2" t="s">
        <v>29</v>
      </c>
      <c r="U209" s="3">
        <v>0</v>
      </c>
      <c r="V209" s="2" t="s">
        <v>29</v>
      </c>
      <c r="W209" s="3">
        <v>0</v>
      </c>
      <c r="X209" s="2" t="s">
        <v>29</v>
      </c>
      <c r="Y209" s="3">
        <v>0</v>
      </c>
      <c r="Z209" s="1" t="s">
        <v>31</v>
      </c>
      <c r="AA209" s="1" t="b">
        <v>0</v>
      </c>
    </row>
    <row r="210" spans="1:27" x14ac:dyDescent="0.25">
      <c r="A210" s="1" t="b">
        <v>0</v>
      </c>
      <c r="B210" s="1" t="s">
        <v>4927</v>
      </c>
      <c r="C210" s="2">
        <v>4</v>
      </c>
      <c r="D210" s="1" t="s">
        <v>848</v>
      </c>
      <c r="E210" s="2">
        <v>4</v>
      </c>
      <c r="F210" s="1" t="s">
        <v>2008</v>
      </c>
      <c r="G210" s="1" t="s">
        <v>2203</v>
      </c>
      <c r="H210" s="1" t="s">
        <v>2203</v>
      </c>
      <c r="I210" s="2">
        <v>1</v>
      </c>
      <c r="J210" s="3">
        <v>2540</v>
      </c>
      <c r="K210" s="3">
        <v>3</v>
      </c>
      <c r="L210" s="3">
        <v>7620</v>
      </c>
      <c r="M210" s="1" t="s">
        <v>29</v>
      </c>
      <c r="N210" s="1" t="s">
        <v>40</v>
      </c>
      <c r="O210" s="3">
        <v>0</v>
      </c>
      <c r="P210" s="4" t="s">
        <v>4724</v>
      </c>
      <c r="Q210" s="1" t="b">
        <v>0</v>
      </c>
      <c r="R210" s="2">
        <v>3</v>
      </c>
      <c r="S210" s="3">
        <v>7620</v>
      </c>
      <c r="T210" s="2" t="s">
        <v>29</v>
      </c>
      <c r="U210" s="3">
        <v>0</v>
      </c>
      <c r="V210" s="2" t="s">
        <v>29</v>
      </c>
      <c r="W210" s="3">
        <v>0</v>
      </c>
      <c r="X210" s="2" t="s">
        <v>29</v>
      </c>
      <c r="Y210" s="3">
        <v>0</v>
      </c>
      <c r="Z210" s="1" t="s">
        <v>31</v>
      </c>
      <c r="AA210" s="1" t="b">
        <v>0</v>
      </c>
    </row>
    <row r="211" spans="1:27" x14ac:dyDescent="0.25">
      <c r="A211" s="1" t="b">
        <v>0</v>
      </c>
      <c r="B211" s="1" t="s">
        <v>4928</v>
      </c>
      <c r="C211" s="2">
        <v>4</v>
      </c>
      <c r="D211" s="1" t="s">
        <v>848</v>
      </c>
      <c r="E211" s="2">
        <v>6</v>
      </c>
      <c r="F211" s="1" t="s">
        <v>2011</v>
      </c>
      <c r="G211" s="1" t="s">
        <v>2012</v>
      </c>
      <c r="H211" s="1" t="s">
        <v>2013</v>
      </c>
      <c r="I211" s="2">
        <v>1</v>
      </c>
      <c r="J211" s="3">
        <v>2070</v>
      </c>
      <c r="K211" s="3">
        <v>2</v>
      </c>
      <c r="L211" s="3">
        <v>4140</v>
      </c>
      <c r="M211" s="1" t="s">
        <v>29</v>
      </c>
      <c r="N211" s="1" t="s">
        <v>30</v>
      </c>
      <c r="O211" s="3">
        <v>0</v>
      </c>
      <c r="P211" s="4" t="s">
        <v>4724</v>
      </c>
      <c r="Q211" s="1" t="b">
        <v>0</v>
      </c>
      <c r="R211" s="2">
        <v>2</v>
      </c>
      <c r="S211" s="3">
        <v>4140</v>
      </c>
      <c r="T211" s="2" t="s">
        <v>29</v>
      </c>
      <c r="U211" s="3">
        <v>0</v>
      </c>
      <c r="V211" s="2" t="s">
        <v>29</v>
      </c>
      <c r="W211" s="3">
        <v>0</v>
      </c>
      <c r="X211" s="2" t="s">
        <v>29</v>
      </c>
      <c r="Y211" s="3">
        <v>0</v>
      </c>
      <c r="Z211" s="1" t="s">
        <v>31</v>
      </c>
      <c r="AA211" s="1" t="b">
        <v>0</v>
      </c>
    </row>
    <row r="212" spans="1:27" x14ac:dyDescent="0.25">
      <c r="A212" s="1" t="b">
        <v>0</v>
      </c>
      <c r="B212" s="1" t="s">
        <v>4929</v>
      </c>
      <c r="C212" s="2">
        <v>4</v>
      </c>
      <c r="D212" s="1" t="s">
        <v>848</v>
      </c>
      <c r="E212" s="2">
        <v>8</v>
      </c>
      <c r="F212" s="1" t="s">
        <v>2014</v>
      </c>
      <c r="G212" s="1" t="s">
        <v>2015</v>
      </c>
      <c r="H212" s="1" t="s">
        <v>2016</v>
      </c>
      <c r="I212" s="2">
        <v>1</v>
      </c>
      <c r="J212" s="3">
        <v>190</v>
      </c>
      <c r="K212" s="3">
        <v>3</v>
      </c>
      <c r="L212" s="3">
        <v>570</v>
      </c>
      <c r="M212" s="1" t="s">
        <v>29</v>
      </c>
      <c r="N212" s="1" t="s">
        <v>30</v>
      </c>
      <c r="O212" s="3">
        <v>0</v>
      </c>
      <c r="P212" s="4" t="s">
        <v>4724</v>
      </c>
      <c r="Q212" s="1" t="b">
        <v>0</v>
      </c>
      <c r="R212" s="2">
        <v>3</v>
      </c>
      <c r="S212" s="3">
        <v>570</v>
      </c>
      <c r="T212" s="2" t="s">
        <v>29</v>
      </c>
      <c r="U212" s="3">
        <v>0</v>
      </c>
      <c r="V212" s="2" t="s">
        <v>29</v>
      </c>
      <c r="W212" s="3">
        <v>0</v>
      </c>
      <c r="X212" s="2" t="s">
        <v>29</v>
      </c>
      <c r="Y212" s="3">
        <v>0</v>
      </c>
      <c r="Z212" s="1" t="s">
        <v>31</v>
      </c>
      <c r="AA212" s="1" t="b">
        <v>0</v>
      </c>
    </row>
    <row r="213" spans="1:27" x14ac:dyDescent="0.25">
      <c r="A213" s="1" t="b">
        <v>0</v>
      </c>
      <c r="B213" s="1" t="s">
        <v>4930</v>
      </c>
      <c r="C213" s="2">
        <v>4</v>
      </c>
      <c r="D213" s="1" t="s">
        <v>848</v>
      </c>
      <c r="E213" s="2">
        <v>11</v>
      </c>
      <c r="F213" s="1" t="s">
        <v>2165</v>
      </c>
      <c r="G213" s="1" t="s">
        <v>2132</v>
      </c>
      <c r="H213" s="1" t="s">
        <v>2013</v>
      </c>
      <c r="I213" s="2">
        <v>1</v>
      </c>
      <c r="J213" s="3">
        <v>310</v>
      </c>
      <c r="K213" s="3">
        <v>11</v>
      </c>
      <c r="L213" s="3">
        <v>3410</v>
      </c>
      <c r="M213" s="1" t="s">
        <v>29</v>
      </c>
      <c r="N213" s="1" t="s">
        <v>30</v>
      </c>
      <c r="O213" s="3">
        <v>0</v>
      </c>
      <c r="P213" s="4" t="s">
        <v>4724</v>
      </c>
      <c r="Q213" s="1" t="b">
        <v>0</v>
      </c>
      <c r="R213" s="2">
        <v>11</v>
      </c>
      <c r="S213" s="3">
        <v>3410</v>
      </c>
      <c r="T213" s="2" t="s">
        <v>29</v>
      </c>
      <c r="U213" s="3">
        <v>0</v>
      </c>
      <c r="V213" s="2" t="s">
        <v>29</v>
      </c>
      <c r="W213" s="3">
        <v>0</v>
      </c>
      <c r="X213" s="2" t="s">
        <v>29</v>
      </c>
      <c r="Y213" s="3">
        <v>0</v>
      </c>
      <c r="Z213" s="1" t="s">
        <v>31</v>
      </c>
      <c r="AA213" s="1" t="b">
        <v>0</v>
      </c>
    </row>
    <row r="214" spans="1:27" x14ac:dyDescent="0.25">
      <c r="A214" s="1" t="b">
        <v>0</v>
      </c>
      <c r="B214" s="1" t="s">
        <v>4931</v>
      </c>
      <c r="C214" s="2">
        <v>4</v>
      </c>
      <c r="D214" s="1" t="s">
        <v>848</v>
      </c>
      <c r="E214" s="2">
        <v>12</v>
      </c>
      <c r="F214" s="1" t="s">
        <v>2017</v>
      </c>
      <c r="G214" s="1" t="s">
        <v>2018</v>
      </c>
      <c r="H214" s="1" t="s">
        <v>2019</v>
      </c>
      <c r="I214" s="2">
        <v>5</v>
      </c>
      <c r="J214" s="3">
        <v>1478</v>
      </c>
      <c r="K214" s="3">
        <v>2</v>
      </c>
      <c r="L214" s="3">
        <v>2956</v>
      </c>
      <c r="M214" s="1" t="s">
        <v>29</v>
      </c>
      <c r="N214" s="1" t="s">
        <v>30</v>
      </c>
      <c r="O214" s="3">
        <v>0</v>
      </c>
      <c r="P214" s="4" t="s">
        <v>4724</v>
      </c>
      <c r="Q214" s="1" t="b">
        <v>0</v>
      </c>
      <c r="R214" s="2">
        <v>2</v>
      </c>
      <c r="S214" s="3">
        <v>2956</v>
      </c>
      <c r="T214" s="2" t="s">
        <v>29</v>
      </c>
      <c r="U214" s="3">
        <v>0</v>
      </c>
      <c r="V214" s="2" t="s">
        <v>29</v>
      </c>
      <c r="W214" s="3">
        <v>0</v>
      </c>
      <c r="X214" s="2" t="s">
        <v>29</v>
      </c>
      <c r="Y214" s="3">
        <v>0</v>
      </c>
      <c r="Z214" s="1" t="s">
        <v>31</v>
      </c>
      <c r="AA214" s="1" t="b">
        <v>0</v>
      </c>
    </row>
    <row r="215" spans="1:27" x14ac:dyDescent="0.25">
      <c r="A215" s="1" t="b">
        <v>0</v>
      </c>
      <c r="B215" s="1" t="s">
        <v>4932</v>
      </c>
      <c r="C215" s="2">
        <v>4</v>
      </c>
      <c r="D215" s="1" t="s">
        <v>848</v>
      </c>
      <c r="E215" s="2">
        <v>13</v>
      </c>
      <c r="F215" s="1" t="s">
        <v>2139</v>
      </c>
      <c r="G215" s="1" t="s">
        <v>2204</v>
      </c>
      <c r="H215" s="1" t="s">
        <v>2013</v>
      </c>
      <c r="I215" s="2">
        <v>1</v>
      </c>
      <c r="J215" s="3">
        <v>1015</v>
      </c>
      <c r="K215" s="3">
        <v>1</v>
      </c>
      <c r="L215" s="3">
        <v>1015</v>
      </c>
      <c r="M215" s="1" t="s">
        <v>29</v>
      </c>
      <c r="N215" s="1" t="s">
        <v>30</v>
      </c>
      <c r="O215" s="3">
        <v>0</v>
      </c>
      <c r="P215" s="4" t="s">
        <v>4724</v>
      </c>
      <c r="Q215" s="1" t="b">
        <v>0</v>
      </c>
      <c r="R215" s="2">
        <v>1</v>
      </c>
      <c r="S215" s="3">
        <v>1015</v>
      </c>
      <c r="T215" s="2" t="s">
        <v>29</v>
      </c>
      <c r="U215" s="3">
        <v>0</v>
      </c>
      <c r="V215" s="2" t="s">
        <v>29</v>
      </c>
      <c r="W215" s="3">
        <v>0</v>
      </c>
      <c r="X215" s="2" t="s">
        <v>29</v>
      </c>
      <c r="Y215" s="3">
        <v>0</v>
      </c>
      <c r="Z215" s="1" t="s">
        <v>31</v>
      </c>
      <c r="AA215" s="1" t="b">
        <v>0</v>
      </c>
    </row>
    <row r="216" spans="1:27" x14ac:dyDescent="0.25">
      <c r="A216" s="1" t="b">
        <v>0</v>
      </c>
      <c r="B216" s="1" t="s">
        <v>4933</v>
      </c>
      <c r="C216" s="2">
        <v>4</v>
      </c>
      <c r="D216" s="1" t="s">
        <v>848</v>
      </c>
      <c r="E216" s="2">
        <v>18</v>
      </c>
      <c r="F216" s="1" t="s">
        <v>2026</v>
      </c>
      <c r="G216" s="1" t="s">
        <v>2144</v>
      </c>
      <c r="H216" s="1" t="s">
        <v>2010</v>
      </c>
      <c r="I216" s="2">
        <v>1</v>
      </c>
      <c r="J216" s="3">
        <v>1748</v>
      </c>
      <c r="K216" s="3">
        <v>2</v>
      </c>
      <c r="L216" s="3">
        <v>3496</v>
      </c>
      <c r="M216" s="1" t="s">
        <v>29</v>
      </c>
      <c r="N216" s="1" t="s">
        <v>30</v>
      </c>
      <c r="O216" s="3">
        <v>0</v>
      </c>
      <c r="P216" s="4" t="s">
        <v>4724</v>
      </c>
      <c r="Q216" s="1" t="b">
        <v>0</v>
      </c>
      <c r="R216" s="2">
        <v>2</v>
      </c>
      <c r="S216" s="3">
        <v>3496</v>
      </c>
      <c r="T216" s="2" t="s">
        <v>29</v>
      </c>
      <c r="U216" s="3">
        <v>0</v>
      </c>
      <c r="V216" s="2" t="s">
        <v>29</v>
      </c>
      <c r="W216" s="3">
        <v>0</v>
      </c>
      <c r="X216" s="2" t="s">
        <v>29</v>
      </c>
      <c r="Y216" s="3">
        <v>0</v>
      </c>
      <c r="Z216" s="1" t="s">
        <v>31</v>
      </c>
      <c r="AA216" s="1" t="b">
        <v>0</v>
      </c>
    </row>
    <row r="217" spans="1:27" x14ac:dyDescent="0.25">
      <c r="A217" s="1" t="b">
        <v>0</v>
      </c>
      <c r="B217" s="1" t="s">
        <v>4934</v>
      </c>
      <c r="C217" s="2">
        <v>4</v>
      </c>
      <c r="D217" s="1" t="s">
        <v>848</v>
      </c>
      <c r="E217" s="2">
        <v>19</v>
      </c>
      <c r="F217" s="1" t="s">
        <v>2205</v>
      </c>
      <c r="G217" s="1" t="s">
        <v>2206</v>
      </c>
      <c r="H217" s="1" t="s">
        <v>2013</v>
      </c>
      <c r="I217" s="2">
        <v>1</v>
      </c>
      <c r="J217" s="3">
        <v>1628</v>
      </c>
      <c r="K217" s="3">
        <v>3</v>
      </c>
      <c r="L217" s="3">
        <v>4884</v>
      </c>
      <c r="M217" s="1" t="s">
        <v>29</v>
      </c>
      <c r="N217" s="1" t="s">
        <v>30</v>
      </c>
      <c r="O217" s="3">
        <v>0</v>
      </c>
      <c r="P217" s="4" t="s">
        <v>4724</v>
      </c>
      <c r="Q217" s="1" t="b">
        <v>0</v>
      </c>
      <c r="R217" s="2">
        <v>3</v>
      </c>
      <c r="S217" s="3">
        <v>4884</v>
      </c>
      <c r="T217" s="2" t="s">
        <v>29</v>
      </c>
      <c r="U217" s="3">
        <v>0</v>
      </c>
      <c r="V217" s="2" t="s">
        <v>29</v>
      </c>
      <c r="W217" s="3">
        <v>0</v>
      </c>
      <c r="X217" s="2" t="s">
        <v>29</v>
      </c>
      <c r="Y217" s="3">
        <v>0</v>
      </c>
      <c r="Z217" s="1" t="s">
        <v>31</v>
      </c>
      <c r="AA217" s="1" t="b">
        <v>0</v>
      </c>
    </row>
    <row r="218" spans="1:27" x14ac:dyDescent="0.25">
      <c r="A218" s="1" t="b">
        <v>0</v>
      </c>
      <c r="B218" s="1" t="s">
        <v>4935</v>
      </c>
      <c r="C218" s="2">
        <v>4</v>
      </c>
      <c r="D218" s="1" t="s">
        <v>848</v>
      </c>
      <c r="E218" s="2">
        <v>20</v>
      </c>
      <c r="F218" s="1" t="s">
        <v>2145</v>
      </c>
      <c r="G218" s="1" t="s">
        <v>2029</v>
      </c>
      <c r="H218" s="1" t="s">
        <v>2010</v>
      </c>
      <c r="I218" s="2">
        <v>1</v>
      </c>
      <c r="J218" s="3">
        <v>831</v>
      </c>
      <c r="K218" s="3">
        <v>2</v>
      </c>
      <c r="L218" s="3">
        <v>1662</v>
      </c>
      <c r="M218" s="1" t="s">
        <v>29</v>
      </c>
      <c r="N218" s="1" t="s">
        <v>30</v>
      </c>
      <c r="O218" s="3">
        <v>0</v>
      </c>
      <c r="P218" s="4" t="s">
        <v>4724</v>
      </c>
      <c r="Q218" s="1" t="b">
        <v>0</v>
      </c>
      <c r="R218" s="2">
        <v>2</v>
      </c>
      <c r="S218" s="3">
        <v>1662</v>
      </c>
      <c r="T218" s="2" t="s">
        <v>29</v>
      </c>
      <c r="U218" s="3">
        <v>0</v>
      </c>
      <c r="V218" s="2" t="s">
        <v>29</v>
      </c>
      <c r="W218" s="3">
        <v>0</v>
      </c>
      <c r="X218" s="2" t="s">
        <v>29</v>
      </c>
      <c r="Y218" s="3">
        <v>0</v>
      </c>
      <c r="Z218" s="1" t="s">
        <v>31</v>
      </c>
      <c r="AA218" s="1" t="b">
        <v>0</v>
      </c>
    </row>
    <row r="219" spans="1:27" x14ac:dyDescent="0.25">
      <c r="A219" s="1" t="b">
        <v>0</v>
      </c>
      <c r="B219" s="1" t="s">
        <v>4936</v>
      </c>
      <c r="C219" s="2">
        <v>4</v>
      </c>
      <c r="D219" s="1" t="s">
        <v>848</v>
      </c>
      <c r="E219" s="2">
        <v>22</v>
      </c>
      <c r="F219" s="1" t="s">
        <v>2031</v>
      </c>
      <c r="G219" s="1" t="s">
        <v>2032</v>
      </c>
      <c r="H219" s="1" t="s">
        <v>2010</v>
      </c>
      <c r="I219" s="2">
        <v>1</v>
      </c>
      <c r="J219" s="3">
        <v>1070</v>
      </c>
      <c r="K219" s="3">
        <v>4</v>
      </c>
      <c r="L219" s="3">
        <v>4280</v>
      </c>
      <c r="M219" s="1" t="s">
        <v>29</v>
      </c>
      <c r="N219" s="1" t="s">
        <v>30</v>
      </c>
      <c r="O219" s="3">
        <v>0</v>
      </c>
      <c r="P219" s="4" t="s">
        <v>4724</v>
      </c>
      <c r="Q219" s="1" t="b">
        <v>0</v>
      </c>
      <c r="R219" s="2">
        <v>4</v>
      </c>
      <c r="S219" s="3">
        <v>4280</v>
      </c>
      <c r="T219" s="2" t="s">
        <v>29</v>
      </c>
      <c r="U219" s="3">
        <v>0</v>
      </c>
      <c r="V219" s="2" t="s">
        <v>29</v>
      </c>
      <c r="W219" s="3">
        <v>0</v>
      </c>
      <c r="X219" s="2" t="s">
        <v>29</v>
      </c>
      <c r="Y219" s="3">
        <v>0</v>
      </c>
      <c r="Z219" s="1" t="s">
        <v>31</v>
      </c>
      <c r="AA219" s="1" t="b">
        <v>0</v>
      </c>
    </row>
    <row r="220" spans="1:27" x14ac:dyDescent="0.25">
      <c r="A220" s="1" t="b">
        <v>0</v>
      </c>
      <c r="B220" s="1" t="s">
        <v>4937</v>
      </c>
      <c r="C220" s="2">
        <v>4</v>
      </c>
      <c r="D220" s="1" t="s">
        <v>848</v>
      </c>
      <c r="E220" s="2">
        <v>24</v>
      </c>
      <c r="F220" s="1" t="s">
        <v>2207</v>
      </c>
      <c r="G220" s="1" t="s">
        <v>2147</v>
      </c>
      <c r="H220" s="1" t="s">
        <v>2143</v>
      </c>
      <c r="I220" s="2">
        <v>1</v>
      </c>
      <c r="J220" s="3">
        <v>564</v>
      </c>
      <c r="K220" s="3">
        <v>1</v>
      </c>
      <c r="L220" s="3">
        <v>564</v>
      </c>
      <c r="M220" s="1" t="s">
        <v>29</v>
      </c>
      <c r="N220" s="1" t="s">
        <v>40</v>
      </c>
      <c r="O220" s="3">
        <v>0</v>
      </c>
      <c r="P220" s="4" t="s">
        <v>4724</v>
      </c>
      <c r="Q220" s="1" t="b">
        <v>0</v>
      </c>
      <c r="R220" s="2">
        <v>1</v>
      </c>
      <c r="S220" s="3">
        <v>564</v>
      </c>
      <c r="T220" s="2" t="s">
        <v>29</v>
      </c>
      <c r="U220" s="3">
        <v>0</v>
      </c>
      <c r="V220" s="2" t="s">
        <v>29</v>
      </c>
      <c r="W220" s="3">
        <v>0</v>
      </c>
      <c r="X220" s="2" t="s">
        <v>29</v>
      </c>
      <c r="Y220" s="3">
        <v>0</v>
      </c>
      <c r="Z220" s="1" t="s">
        <v>31</v>
      </c>
      <c r="AA220" s="1" t="b">
        <v>0</v>
      </c>
    </row>
    <row r="221" spans="1:27" x14ac:dyDescent="0.25">
      <c r="A221" s="1" t="b">
        <v>0</v>
      </c>
      <c r="B221" s="1" t="s">
        <v>4938</v>
      </c>
      <c r="C221" s="2">
        <v>4</v>
      </c>
      <c r="D221" s="1" t="s">
        <v>848</v>
      </c>
      <c r="E221" s="2">
        <v>25</v>
      </c>
      <c r="F221" s="1" t="s">
        <v>2033</v>
      </c>
      <c r="G221" s="1" t="s">
        <v>2034</v>
      </c>
      <c r="H221" s="1" t="s">
        <v>2016</v>
      </c>
      <c r="I221" s="2">
        <v>1</v>
      </c>
      <c r="J221" s="3">
        <v>724</v>
      </c>
      <c r="K221" s="3">
        <v>14</v>
      </c>
      <c r="L221" s="3">
        <v>10136</v>
      </c>
      <c r="M221" s="1" t="s">
        <v>29</v>
      </c>
      <c r="N221" s="1" t="s">
        <v>30</v>
      </c>
      <c r="O221" s="3">
        <v>0</v>
      </c>
      <c r="P221" s="4" t="s">
        <v>4724</v>
      </c>
      <c r="Q221" s="1" t="b">
        <v>0</v>
      </c>
      <c r="R221" s="2">
        <v>14</v>
      </c>
      <c r="S221" s="3">
        <v>10136</v>
      </c>
      <c r="T221" s="2" t="s">
        <v>29</v>
      </c>
      <c r="U221" s="3">
        <v>0</v>
      </c>
      <c r="V221" s="2" t="s">
        <v>29</v>
      </c>
      <c r="W221" s="3">
        <v>0</v>
      </c>
      <c r="X221" s="2" t="s">
        <v>29</v>
      </c>
      <c r="Y221" s="3">
        <v>0</v>
      </c>
      <c r="Z221" s="1" t="s">
        <v>31</v>
      </c>
      <c r="AA221" s="1" t="b">
        <v>0</v>
      </c>
    </row>
    <row r="222" spans="1:27" x14ac:dyDescent="0.25">
      <c r="A222" s="1" t="b">
        <v>0</v>
      </c>
      <c r="B222" s="1" t="s">
        <v>4939</v>
      </c>
      <c r="C222" s="2">
        <v>4</v>
      </c>
      <c r="D222" s="1" t="s">
        <v>848</v>
      </c>
      <c r="E222" s="2">
        <v>26</v>
      </c>
      <c r="F222" s="1" t="s">
        <v>4739</v>
      </c>
      <c r="G222" s="1" t="s">
        <v>4740</v>
      </c>
      <c r="H222" s="1" t="s">
        <v>2193</v>
      </c>
      <c r="I222" s="2">
        <v>1</v>
      </c>
      <c r="J222" s="3">
        <v>2500</v>
      </c>
      <c r="K222" s="3">
        <v>4</v>
      </c>
      <c r="L222" s="3">
        <v>10000</v>
      </c>
      <c r="M222" s="1" t="s">
        <v>29</v>
      </c>
      <c r="N222" s="1" t="s">
        <v>30</v>
      </c>
      <c r="O222" s="3">
        <v>0</v>
      </c>
      <c r="P222" s="4" t="s">
        <v>4724</v>
      </c>
      <c r="Q222" s="1" t="b">
        <v>0</v>
      </c>
      <c r="R222" s="2">
        <v>4</v>
      </c>
      <c r="S222" s="3">
        <v>10000</v>
      </c>
      <c r="T222" s="2" t="s">
        <v>29</v>
      </c>
      <c r="U222" s="3">
        <v>0</v>
      </c>
      <c r="V222" s="2" t="s">
        <v>29</v>
      </c>
      <c r="W222" s="3">
        <v>0</v>
      </c>
      <c r="X222" s="2" t="s">
        <v>29</v>
      </c>
      <c r="Y222" s="3">
        <v>0</v>
      </c>
      <c r="Z222" s="1" t="s">
        <v>31</v>
      </c>
      <c r="AA222" s="1" t="b">
        <v>0</v>
      </c>
    </row>
    <row r="223" spans="1:27" x14ac:dyDescent="0.25">
      <c r="A223" s="1" t="b">
        <v>0</v>
      </c>
      <c r="B223" s="1" t="s">
        <v>4940</v>
      </c>
      <c r="C223" s="2">
        <v>4</v>
      </c>
      <c r="D223" s="1" t="s">
        <v>848</v>
      </c>
      <c r="E223" s="2">
        <v>27</v>
      </c>
      <c r="F223" s="1" t="s">
        <v>2035</v>
      </c>
      <c r="G223" s="1" t="s">
        <v>2036</v>
      </c>
      <c r="H223" s="1" t="s">
        <v>2010</v>
      </c>
      <c r="I223" s="2">
        <v>1</v>
      </c>
      <c r="J223" s="3">
        <v>1392</v>
      </c>
      <c r="K223" s="3">
        <v>8</v>
      </c>
      <c r="L223" s="3">
        <v>11136</v>
      </c>
      <c r="M223" s="1" t="s">
        <v>29</v>
      </c>
      <c r="N223" s="1" t="s">
        <v>30</v>
      </c>
      <c r="O223" s="3">
        <v>0</v>
      </c>
      <c r="P223" s="4" t="s">
        <v>4724</v>
      </c>
      <c r="Q223" s="1" t="b">
        <v>0</v>
      </c>
      <c r="R223" s="2">
        <v>8</v>
      </c>
      <c r="S223" s="3">
        <v>11136</v>
      </c>
      <c r="T223" s="2" t="s">
        <v>29</v>
      </c>
      <c r="U223" s="3">
        <v>0</v>
      </c>
      <c r="V223" s="2" t="s">
        <v>29</v>
      </c>
      <c r="W223" s="3">
        <v>0</v>
      </c>
      <c r="X223" s="2" t="s">
        <v>29</v>
      </c>
      <c r="Y223" s="3">
        <v>0</v>
      </c>
      <c r="Z223" s="1" t="s">
        <v>31</v>
      </c>
      <c r="AA223" s="1" t="b">
        <v>0</v>
      </c>
    </row>
    <row r="224" spans="1:27" x14ac:dyDescent="0.25">
      <c r="A224" s="1" t="b">
        <v>0</v>
      </c>
      <c r="B224" s="1" t="s">
        <v>4941</v>
      </c>
      <c r="C224" s="2">
        <v>4</v>
      </c>
      <c r="D224" s="1" t="s">
        <v>848</v>
      </c>
      <c r="E224" s="2">
        <v>28</v>
      </c>
      <c r="F224" s="1" t="s">
        <v>2208</v>
      </c>
      <c r="G224" s="1" t="s">
        <v>2150</v>
      </c>
      <c r="H224" s="1" t="s">
        <v>2010</v>
      </c>
      <c r="I224" s="2">
        <v>1</v>
      </c>
      <c r="J224" s="3">
        <v>943</v>
      </c>
      <c r="K224" s="3">
        <v>4</v>
      </c>
      <c r="L224" s="3">
        <v>3772</v>
      </c>
      <c r="M224" s="1" t="s">
        <v>29</v>
      </c>
      <c r="N224" s="1" t="s">
        <v>30</v>
      </c>
      <c r="O224" s="3">
        <v>0</v>
      </c>
      <c r="P224" s="4" t="s">
        <v>4724</v>
      </c>
      <c r="Q224" s="1" t="b">
        <v>0</v>
      </c>
      <c r="R224" s="2">
        <v>4</v>
      </c>
      <c r="S224" s="3">
        <v>3772</v>
      </c>
      <c r="T224" s="2" t="s">
        <v>29</v>
      </c>
      <c r="U224" s="3">
        <v>0</v>
      </c>
      <c r="V224" s="2" t="s">
        <v>29</v>
      </c>
      <c r="W224" s="3">
        <v>0</v>
      </c>
      <c r="X224" s="2" t="s">
        <v>29</v>
      </c>
      <c r="Y224" s="3">
        <v>0</v>
      </c>
      <c r="Z224" s="1" t="s">
        <v>31</v>
      </c>
      <c r="AA224" s="1" t="b">
        <v>0</v>
      </c>
    </row>
    <row r="225" spans="1:27" x14ac:dyDescent="0.25">
      <c r="A225" s="1" t="b">
        <v>0</v>
      </c>
      <c r="B225" s="1" t="s">
        <v>4942</v>
      </c>
      <c r="C225" s="2">
        <v>4</v>
      </c>
      <c r="D225" s="1" t="s">
        <v>848</v>
      </c>
      <c r="E225" s="2">
        <v>30</v>
      </c>
      <c r="F225" s="1" t="s">
        <v>2039</v>
      </c>
      <c r="G225" s="1" t="s">
        <v>2040</v>
      </c>
      <c r="H225" s="1" t="s">
        <v>2010</v>
      </c>
      <c r="I225" s="2">
        <v>1</v>
      </c>
      <c r="J225" s="3">
        <v>2577</v>
      </c>
      <c r="K225" s="3">
        <v>5</v>
      </c>
      <c r="L225" s="3">
        <v>12885</v>
      </c>
      <c r="M225" s="1" t="s">
        <v>29</v>
      </c>
      <c r="N225" s="1" t="s">
        <v>30</v>
      </c>
      <c r="O225" s="3">
        <v>0</v>
      </c>
      <c r="P225" s="4" t="s">
        <v>4724</v>
      </c>
      <c r="Q225" s="1" t="b">
        <v>0</v>
      </c>
      <c r="R225" s="2">
        <v>5</v>
      </c>
      <c r="S225" s="3">
        <v>12885</v>
      </c>
      <c r="T225" s="2" t="s">
        <v>29</v>
      </c>
      <c r="U225" s="3">
        <v>0</v>
      </c>
      <c r="V225" s="2" t="s">
        <v>29</v>
      </c>
      <c r="W225" s="3">
        <v>0</v>
      </c>
      <c r="X225" s="2" t="s">
        <v>29</v>
      </c>
      <c r="Y225" s="3">
        <v>0</v>
      </c>
      <c r="Z225" s="1" t="s">
        <v>31</v>
      </c>
      <c r="AA225" s="1" t="b">
        <v>0</v>
      </c>
    </row>
    <row r="226" spans="1:27" x14ac:dyDescent="0.25">
      <c r="A226" s="1" t="b">
        <v>0</v>
      </c>
      <c r="B226" s="1" t="s">
        <v>4943</v>
      </c>
      <c r="C226" s="2">
        <v>4</v>
      </c>
      <c r="D226" s="1" t="s">
        <v>848</v>
      </c>
      <c r="E226" s="2">
        <v>32</v>
      </c>
      <c r="F226" s="1" t="s">
        <v>2053</v>
      </c>
      <c r="G226" s="1" t="s">
        <v>2154</v>
      </c>
      <c r="H226" s="1" t="s">
        <v>2010</v>
      </c>
      <c r="I226" s="2">
        <v>1</v>
      </c>
      <c r="J226" s="3">
        <v>1495</v>
      </c>
      <c r="K226" s="3">
        <v>2</v>
      </c>
      <c r="L226" s="3">
        <v>2990</v>
      </c>
      <c r="M226" s="1" t="s">
        <v>29</v>
      </c>
      <c r="N226" s="1" t="s">
        <v>30</v>
      </c>
      <c r="O226" s="3">
        <v>0</v>
      </c>
      <c r="P226" s="4" t="s">
        <v>4724</v>
      </c>
      <c r="Q226" s="1" t="b">
        <v>0</v>
      </c>
      <c r="R226" s="2">
        <v>2</v>
      </c>
      <c r="S226" s="3">
        <v>2990</v>
      </c>
      <c r="T226" s="2" t="s">
        <v>29</v>
      </c>
      <c r="U226" s="3">
        <v>0</v>
      </c>
      <c r="V226" s="2" t="s">
        <v>29</v>
      </c>
      <c r="W226" s="3">
        <v>0</v>
      </c>
      <c r="X226" s="2" t="s">
        <v>29</v>
      </c>
      <c r="Y226" s="3">
        <v>0</v>
      </c>
      <c r="Z226" s="1" t="s">
        <v>31</v>
      </c>
      <c r="AA226" s="1" t="b">
        <v>0</v>
      </c>
    </row>
    <row r="227" spans="1:27" x14ac:dyDescent="0.25">
      <c r="A227" s="1" t="b">
        <v>0</v>
      </c>
      <c r="B227" s="1" t="s">
        <v>4944</v>
      </c>
      <c r="C227" s="2">
        <v>4</v>
      </c>
      <c r="D227" s="1" t="s">
        <v>848</v>
      </c>
      <c r="E227" s="2">
        <v>33</v>
      </c>
      <c r="F227" s="1" t="s">
        <v>2053</v>
      </c>
      <c r="G227" s="1" t="s">
        <v>2154</v>
      </c>
      <c r="H227" s="1" t="s">
        <v>2010</v>
      </c>
      <c r="I227" s="2">
        <v>1</v>
      </c>
      <c r="J227" s="3">
        <v>1495</v>
      </c>
      <c r="K227" s="3">
        <v>3</v>
      </c>
      <c r="L227" s="3">
        <v>4485</v>
      </c>
      <c r="M227" s="1" t="s">
        <v>29</v>
      </c>
      <c r="N227" s="1" t="s">
        <v>40</v>
      </c>
      <c r="O227" s="3">
        <v>0</v>
      </c>
      <c r="P227" s="4" t="s">
        <v>4724</v>
      </c>
      <c r="Q227" s="1" t="b">
        <v>0</v>
      </c>
      <c r="R227" s="2">
        <v>3</v>
      </c>
      <c r="S227" s="3">
        <v>4485</v>
      </c>
      <c r="T227" s="2" t="s">
        <v>29</v>
      </c>
      <c r="U227" s="3">
        <v>0</v>
      </c>
      <c r="V227" s="2" t="s">
        <v>29</v>
      </c>
      <c r="W227" s="3">
        <v>0</v>
      </c>
      <c r="X227" s="2" t="s">
        <v>29</v>
      </c>
      <c r="Y227" s="3">
        <v>0</v>
      </c>
      <c r="Z227" s="1" t="s">
        <v>31</v>
      </c>
      <c r="AA227" s="1" t="b">
        <v>0</v>
      </c>
    </row>
    <row r="228" spans="1:27" x14ac:dyDescent="0.25">
      <c r="A228" s="1" t="b">
        <v>0</v>
      </c>
      <c r="B228" s="1" t="s">
        <v>4945</v>
      </c>
      <c r="C228" s="2">
        <v>4</v>
      </c>
      <c r="D228" s="1" t="s">
        <v>848</v>
      </c>
      <c r="E228" s="2">
        <v>36</v>
      </c>
      <c r="F228" s="1" t="s">
        <v>2041</v>
      </c>
      <c r="G228" s="1" t="s">
        <v>2042</v>
      </c>
      <c r="H228" s="1" t="s">
        <v>2010</v>
      </c>
      <c r="I228" s="2">
        <v>1</v>
      </c>
      <c r="J228" s="3">
        <v>4425</v>
      </c>
      <c r="K228" s="3">
        <v>2</v>
      </c>
      <c r="L228" s="3">
        <v>8850</v>
      </c>
      <c r="M228" s="1" t="s">
        <v>29</v>
      </c>
      <c r="N228" s="1" t="s">
        <v>30</v>
      </c>
      <c r="O228" s="3">
        <v>0</v>
      </c>
      <c r="P228" s="4" t="s">
        <v>4724</v>
      </c>
      <c r="Q228" s="1" t="b">
        <v>0</v>
      </c>
      <c r="R228" s="2">
        <v>2</v>
      </c>
      <c r="S228" s="3">
        <v>8850</v>
      </c>
      <c r="T228" s="2" t="s">
        <v>29</v>
      </c>
      <c r="U228" s="3">
        <v>0</v>
      </c>
      <c r="V228" s="2" t="s">
        <v>29</v>
      </c>
      <c r="W228" s="3">
        <v>0</v>
      </c>
      <c r="X228" s="2" t="s">
        <v>29</v>
      </c>
      <c r="Y228" s="3">
        <v>0</v>
      </c>
      <c r="Z228" s="1" t="s">
        <v>31</v>
      </c>
      <c r="AA228" s="1" t="b">
        <v>0</v>
      </c>
    </row>
    <row r="229" spans="1:27" x14ac:dyDescent="0.25">
      <c r="A229" s="1" t="b">
        <v>0</v>
      </c>
      <c r="B229" s="1" t="s">
        <v>4946</v>
      </c>
      <c r="C229" s="2">
        <v>4</v>
      </c>
      <c r="D229" s="1" t="s">
        <v>848</v>
      </c>
      <c r="E229" s="2">
        <v>38</v>
      </c>
      <c r="F229" s="1" t="s">
        <v>2155</v>
      </c>
      <c r="G229" s="1" t="s">
        <v>2156</v>
      </c>
      <c r="H229" s="1" t="s">
        <v>2157</v>
      </c>
      <c r="I229" s="2">
        <v>10</v>
      </c>
      <c r="J229" s="3">
        <v>4290</v>
      </c>
      <c r="K229" s="3">
        <v>2</v>
      </c>
      <c r="L229" s="3">
        <v>8580</v>
      </c>
      <c r="M229" s="1" t="s">
        <v>29</v>
      </c>
      <c r="N229" s="1" t="s">
        <v>40</v>
      </c>
      <c r="O229" s="3">
        <v>0</v>
      </c>
      <c r="P229" s="4" t="s">
        <v>4724</v>
      </c>
      <c r="Q229" s="1" t="b">
        <v>0</v>
      </c>
      <c r="R229" s="2">
        <v>2</v>
      </c>
      <c r="S229" s="3">
        <v>8580</v>
      </c>
      <c r="T229" s="2" t="s">
        <v>29</v>
      </c>
      <c r="U229" s="3">
        <v>0</v>
      </c>
      <c r="V229" s="2" t="s">
        <v>29</v>
      </c>
      <c r="W229" s="3">
        <v>0</v>
      </c>
      <c r="X229" s="2" t="s">
        <v>29</v>
      </c>
      <c r="Y229" s="3">
        <v>0</v>
      </c>
      <c r="Z229" s="1" t="s">
        <v>31</v>
      </c>
      <c r="AA229" s="1" t="b">
        <v>0</v>
      </c>
    </row>
    <row r="230" spans="1:27" x14ac:dyDescent="0.25">
      <c r="A230" s="1" t="b">
        <v>0</v>
      </c>
      <c r="B230" s="1" t="s">
        <v>4947</v>
      </c>
      <c r="C230" s="2">
        <v>4</v>
      </c>
      <c r="D230" s="1" t="s">
        <v>848</v>
      </c>
      <c r="E230" s="2">
        <v>39</v>
      </c>
      <c r="F230" s="1" t="s">
        <v>2158</v>
      </c>
      <c r="G230" s="1" t="s">
        <v>2047</v>
      </c>
      <c r="H230" s="1" t="s">
        <v>2159</v>
      </c>
      <c r="I230" s="2">
        <v>10</v>
      </c>
      <c r="J230" s="3">
        <v>4945</v>
      </c>
      <c r="K230" s="3">
        <v>2</v>
      </c>
      <c r="L230" s="3">
        <v>9890</v>
      </c>
      <c r="M230" s="1" t="s">
        <v>29</v>
      </c>
      <c r="N230" s="1" t="s">
        <v>40</v>
      </c>
      <c r="O230" s="3">
        <v>0</v>
      </c>
      <c r="P230" s="4" t="s">
        <v>4724</v>
      </c>
      <c r="Q230" s="1" t="b">
        <v>0</v>
      </c>
      <c r="R230" s="2">
        <v>2</v>
      </c>
      <c r="S230" s="3">
        <v>9890</v>
      </c>
      <c r="T230" s="2" t="s">
        <v>29</v>
      </c>
      <c r="U230" s="3">
        <v>0</v>
      </c>
      <c r="V230" s="2" t="s">
        <v>29</v>
      </c>
      <c r="W230" s="3">
        <v>0</v>
      </c>
      <c r="X230" s="2" t="s">
        <v>29</v>
      </c>
      <c r="Y230" s="3">
        <v>0</v>
      </c>
      <c r="Z230" s="1" t="s">
        <v>31</v>
      </c>
      <c r="AA230" s="1" t="b">
        <v>0</v>
      </c>
    </row>
    <row r="231" spans="1:27" x14ac:dyDescent="0.25">
      <c r="A231" s="1" t="b">
        <v>0</v>
      </c>
      <c r="B231" s="1" t="s">
        <v>4948</v>
      </c>
      <c r="C231" s="2">
        <v>4</v>
      </c>
      <c r="D231" s="1" t="s">
        <v>848</v>
      </c>
      <c r="E231" s="2">
        <v>42</v>
      </c>
      <c r="F231" s="1" t="s">
        <v>2049</v>
      </c>
      <c r="G231" s="1" t="s">
        <v>2209</v>
      </c>
      <c r="H231" s="1" t="s">
        <v>2010</v>
      </c>
      <c r="I231" s="2">
        <v>1</v>
      </c>
      <c r="J231" s="3">
        <v>2930</v>
      </c>
      <c r="K231" s="3">
        <v>4</v>
      </c>
      <c r="L231" s="3">
        <v>11720</v>
      </c>
      <c r="M231" s="1" t="s">
        <v>29</v>
      </c>
      <c r="N231" s="1" t="s">
        <v>30</v>
      </c>
      <c r="O231" s="3">
        <v>0</v>
      </c>
      <c r="P231" s="4" t="s">
        <v>4724</v>
      </c>
      <c r="Q231" s="1" t="b">
        <v>0</v>
      </c>
      <c r="R231" s="2">
        <v>4</v>
      </c>
      <c r="S231" s="3">
        <v>11720</v>
      </c>
      <c r="T231" s="2" t="s">
        <v>29</v>
      </c>
      <c r="U231" s="3">
        <v>0</v>
      </c>
      <c r="V231" s="2" t="s">
        <v>29</v>
      </c>
      <c r="W231" s="3">
        <v>0</v>
      </c>
      <c r="X231" s="2" t="s">
        <v>29</v>
      </c>
      <c r="Y231" s="3">
        <v>0</v>
      </c>
      <c r="Z231" s="1" t="s">
        <v>31</v>
      </c>
      <c r="AA231" s="1" t="b">
        <v>0</v>
      </c>
    </row>
    <row r="232" spans="1:27" x14ac:dyDescent="0.25">
      <c r="A232" s="1" t="b">
        <v>0</v>
      </c>
      <c r="B232" s="1" t="s">
        <v>4949</v>
      </c>
      <c r="C232" s="2">
        <v>4</v>
      </c>
      <c r="D232" s="1" t="s">
        <v>848</v>
      </c>
      <c r="E232" s="2">
        <v>46</v>
      </c>
      <c r="F232" s="1" t="s">
        <v>2057</v>
      </c>
      <c r="G232" s="1" t="s">
        <v>2162</v>
      </c>
      <c r="H232" s="1" t="s">
        <v>2010</v>
      </c>
      <c r="I232" s="2">
        <v>1</v>
      </c>
      <c r="J232" s="3">
        <v>2592</v>
      </c>
      <c r="K232" s="3">
        <v>2</v>
      </c>
      <c r="L232" s="3">
        <v>5184</v>
      </c>
      <c r="M232" s="1" t="s">
        <v>29</v>
      </c>
      <c r="N232" s="1" t="s">
        <v>30</v>
      </c>
      <c r="O232" s="3">
        <v>0</v>
      </c>
      <c r="P232" s="4" t="s">
        <v>4724</v>
      </c>
      <c r="Q232" s="1" t="b">
        <v>0</v>
      </c>
      <c r="R232" s="2">
        <v>2</v>
      </c>
      <c r="S232" s="3">
        <v>5184</v>
      </c>
      <c r="T232" s="2" t="s">
        <v>29</v>
      </c>
      <c r="U232" s="3">
        <v>0</v>
      </c>
      <c r="V232" s="2" t="s">
        <v>29</v>
      </c>
      <c r="W232" s="3">
        <v>0</v>
      </c>
      <c r="X232" s="2" t="s">
        <v>29</v>
      </c>
      <c r="Y232" s="3">
        <v>0</v>
      </c>
      <c r="Z232" s="1" t="s">
        <v>31</v>
      </c>
      <c r="AA232" s="1" t="b">
        <v>0</v>
      </c>
    </row>
    <row r="233" spans="1:27" x14ac:dyDescent="0.25">
      <c r="A233" s="1" t="b">
        <v>0</v>
      </c>
      <c r="B233" s="1" t="s">
        <v>4950</v>
      </c>
      <c r="C233" s="2">
        <v>4</v>
      </c>
      <c r="D233" s="1" t="s">
        <v>848</v>
      </c>
      <c r="E233" s="2">
        <v>47</v>
      </c>
      <c r="F233" s="1" t="s">
        <v>2057</v>
      </c>
      <c r="G233" s="1" t="s">
        <v>2210</v>
      </c>
      <c r="H233" s="1" t="s">
        <v>2010</v>
      </c>
      <c r="I233" s="2">
        <v>1</v>
      </c>
      <c r="J233" s="3">
        <v>6900</v>
      </c>
      <c r="K233" s="3">
        <v>4</v>
      </c>
      <c r="L233" s="3">
        <v>27600</v>
      </c>
      <c r="M233" s="1" t="s">
        <v>29</v>
      </c>
      <c r="N233" s="1" t="s">
        <v>30</v>
      </c>
      <c r="O233" s="3">
        <v>0</v>
      </c>
      <c r="P233" s="4" t="s">
        <v>4724</v>
      </c>
      <c r="Q233" s="1" t="b">
        <v>0</v>
      </c>
      <c r="R233" s="2">
        <v>4</v>
      </c>
      <c r="S233" s="3">
        <v>27600</v>
      </c>
      <c r="T233" s="2" t="s">
        <v>29</v>
      </c>
      <c r="U233" s="3">
        <v>0</v>
      </c>
      <c r="V233" s="2" t="s">
        <v>29</v>
      </c>
      <c r="W233" s="3">
        <v>0</v>
      </c>
      <c r="X233" s="2" t="s">
        <v>29</v>
      </c>
      <c r="Y233" s="3">
        <v>0</v>
      </c>
      <c r="Z233" s="1" t="s">
        <v>31</v>
      </c>
      <c r="AA233" s="1" t="b">
        <v>0</v>
      </c>
    </row>
    <row r="234" spans="1:27" x14ac:dyDescent="0.25">
      <c r="A234" s="1" t="b">
        <v>0</v>
      </c>
      <c r="B234" s="1" t="s">
        <v>4951</v>
      </c>
      <c r="C234" s="2">
        <v>4</v>
      </c>
      <c r="D234" s="1" t="s">
        <v>848</v>
      </c>
      <c r="E234" s="2">
        <v>50</v>
      </c>
      <c r="F234" s="1" t="s">
        <v>2053</v>
      </c>
      <c r="G234" s="1" t="s">
        <v>2054</v>
      </c>
      <c r="H234" s="1" t="s">
        <v>2010</v>
      </c>
      <c r="I234" s="2">
        <v>1</v>
      </c>
      <c r="J234" s="3">
        <v>6000</v>
      </c>
      <c r="K234" s="3">
        <v>4</v>
      </c>
      <c r="L234" s="3">
        <v>24000</v>
      </c>
      <c r="M234" s="1" t="s">
        <v>29</v>
      </c>
      <c r="N234" s="1" t="s">
        <v>30</v>
      </c>
      <c r="O234" s="3">
        <v>0</v>
      </c>
      <c r="P234" s="4" t="s">
        <v>4724</v>
      </c>
      <c r="Q234" s="1" t="b">
        <v>0</v>
      </c>
      <c r="R234" s="2">
        <v>4</v>
      </c>
      <c r="S234" s="3">
        <v>24000</v>
      </c>
      <c r="T234" s="2" t="s">
        <v>29</v>
      </c>
      <c r="U234" s="3">
        <v>0</v>
      </c>
      <c r="V234" s="2" t="s">
        <v>29</v>
      </c>
      <c r="W234" s="3">
        <v>0</v>
      </c>
      <c r="X234" s="2" t="s">
        <v>29</v>
      </c>
      <c r="Y234" s="3">
        <v>0</v>
      </c>
      <c r="Z234" s="1" t="s">
        <v>31</v>
      </c>
      <c r="AA234" s="1" t="b">
        <v>0</v>
      </c>
    </row>
    <row r="235" spans="1:27" x14ac:dyDescent="0.25">
      <c r="A235" s="1" t="b">
        <v>0</v>
      </c>
      <c r="B235" s="1" t="s">
        <v>4952</v>
      </c>
      <c r="C235" s="2">
        <v>4</v>
      </c>
      <c r="D235" s="1" t="s">
        <v>848</v>
      </c>
      <c r="E235" s="2">
        <v>51</v>
      </c>
      <c r="F235" s="1" t="s">
        <v>2053</v>
      </c>
      <c r="G235" s="1" t="s">
        <v>2054</v>
      </c>
      <c r="H235" s="1" t="s">
        <v>2010</v>
      </c>
      <c r="I235" s="2">
        <v>1</v>
      </c>
      <c r="J235" s="3">
        <v>6000</v>
      </c>
      <c r="K235" s="3">
        <v>2</v>
      </c>
      <c r="L235" s="3">
        <v>12000</v>
      </c>
      <c r="M235" s="1" t="s">
        <v>29</v>
      </c>
      <c r="N235" s="1" t="s">
        <v>40</v>
      </c>
      <c r="O235" s="3">
        <v>0</v>
      </c>
      <c r="P235" s="4" t="s">
        <v>4724</v>
      </c>
      <c r="Q235" s="1" t="b">
        <v>0</v>
      </c>
      <c r="R235" s="2">
        <v>2</v>
      </c>
      <c r="S235" s="3">
        <v>12000</v>
      </c>
      <c r="T235" s="2" t="s">
        <v>29</v>
      </c>
      <c r="U235" s="3">
        <v>0</v>
      </c>
      <c r="V235" s="2" t="s">
        <v>29</v>
      </c>
      <c r="W235" s="3">
        <v>0</v>
      </c>
      <c r="X235" s="2" t="s">
        <v>29</v>
      </c>
      <c r="Y235" s="3">
        <v>0</v>
      </c>
      <c r="Z235" s="1" t="s">
        <v>31</v>
      </c>
      <c r="AA235" s="1" t="b">
        <v>0</v>
      </c>
    </row>
    <row r="236" spans="1:27" x14ac:dyDescent="0.25">
      <c r="A236" s="1" t="b">
        <v>0</v>
      </c>
      <c r="B236" s="1" t="s">
        <v>4953</v>
      </c>
      <c r="C236" s="2">
        <v>4</v>
      </c>
      <c r="D236" s="1" t="s">
        <v>848</v>
      </c>
      <c r="E236" s="2">
        <v>71</v>
      </c>
      <c r="F236" s="1" t="s">
        <v>2211</v>
      </c>
      <c r="G236" s="1" t="s">
        <v>2058</v>
      </c>
      <c r="H236" s="1" t="s">
        <v>2212</v>
      </c>
      <c r="I236" s="2">
        <v>1</v>
      </c>
      <c r="J236" s="3">
        <v>16996</v>
      </c>
      <c r="K236" s="3">
        <v>1</v>
      </c>
      <c r="L236" s="3">
        <v>16996</v>
      </c>
      <c r="M236" s="1" t="s">
        <v>29</v>
      </c>
      <c r="N236" s="1" t="s">
        <v>30</v>
      </c>
      <c r="O236" s="3">
        <v>0</v>
      </c>
      <c r="P236" s="4" t="s">
        <v>4724</v>
      </c>
      <c r="Q236" s="1" t="b">
        <v>0</v>
      </c>
      <c r="R236" s="2">
        <v>1</v>
      </c>
      <c r="S236" s="3">
        <v>16996</v>
      </c>
      <c r="T236" s="2" t="s">
        <v>29</v>
      </c>
      <c r="U236" s="3">
        <v>0</v>
      </c>
      <c r="V236" s="2" t="s">
        <v>29</v>
      </c>
      <c r="W236" s="3">
        <v>0</v>
      </c>
      <c r="X236" s="2" t="s">
        <v>29</v>
      </c>
      <c r="Y236" s="3">
        <v>0</v>
      </c>
      <c r="Z236" s="1" t="s">
        <v>31</v>
      </c>
      <c r="AA236" s="1" t="b">
        <v>0</v>
      </c>
    </row>
    <row r="237" spans="1:27" x14ac:dyDescent="0.25">
      <c r="A237" s="1" t="b">
        <v>0</v>
      </c>
      <c r="B237" s="1" t="s">
        <v>4954</v>
      </c>
      <c r="C237" s="2">
        <v>4</v>
      </c>
      <c r="D237" s="1" t="s">
        <v>848</v>
      </c>
      <c r="E237" s="2">
        <v>73</v>
      </c>
      <c r="F237" s="1" t="s">
        <v>2213</v>
      </c>
      <c r="G237" s="1" t="s">
        <v>2167</v>
      </c>
      <c r="H237" s="1" t="s">
        <v>2193</v>
      </c>
      <c r="I237" s="2">
        <v>1</v>
      </c>
      <c r="J237" s="3">
        <v>5938</v>
      </c>
      <c r="K237" s="3">
        <v>3</v>
      </c>
      <c r="L237" s="3">
        <v>17814</v>
      </c>
      <c r="M237" s="1" t="s">
        <v>29</v>
      </c>
      <c r="N237" s="1" t="s">
        <v>30</v>
      </c>
      <c r="O237" s="3">
        <v>0</v>
      </c>
      <c r="P237" s="4" t="s">
        <v>4724</v>
      </c>
      <c r="Q237" s="1" t="b">
        <v>0</v>
      </c>
      <c r="R237" s="2">
        <v>3</v>
      </c>
      <c r="S237" s="3">
        <v>17814</v>
      </c>
      <c r="T237" s="2" t="s">
        <v>29</v>
      </c>
      <c r="U237" s="3">
        <v>0</v>
      </c>
      <c r="V237" s="2" t="s">
        <v>29</v>
      </c>
      <c r="W237" s="3">
        <v>0</v>
      </c>
      <c r="X237" s="2" t="s">
        <v>29</v>
      </c>
      <c r="Y237" s="3">
        <v>0</v>
      </c>
      <c r="Z237" s="1" t="s">
        <v>31</v>
      </c>
      <c r="AA237" s="1" t="b">
        <v>0</v>
      </c>
    </row>
    <row r="238" spans="1:27" x14ac:dyDescent="0.25">
      <c r="A238" s="1" t="b">
        <v>0</v>
      </c>
      <c r="B238" s="1" t="s">
        <v>4955</v>
      </c>
      <c r="C238" s="2">
        <v>4</v>
      </c>
      <c r="D238" s="1" t="s">
        <v>848</v>
      </c>
      <c r="E238" s="2">
        <v>74</v>
      </c>
      <c r="F238" s="1" t="s">
        <v>2022</v>
      </c>
      <c r="G238" s="1" t="s">
        <v>2061</v>
      </c>
      <c r="H238" s="1" t="s">
        <v>2010</v>
      </c>
      <c r="I238" s="2">
        <v>1</v>
      </c>
      <c r="J238" s="3">
        <v>5938</v>
      </c>
      <c r="K238" s="3">
        <v>3</v>
      </c>
      <c r="L238" s="3">
        <v>17814</v>
      </c>
      <c r="M238" s="1" t="s">
        <v>29</v>
      </c>
      <c r="N238" s="1" t="s">
        <v>30</v>
      </c>
      <c r="O238" s="3">
        <v>0</v>
      </c>
      <c r="P238" s="4" t="s">
        <v>4724</v>
      </c>
      <c r="Q238" s="1" t="b">
        <v>0</v>
      </c>
      <c r="R238" s="2">
        <v>3</v>
      </c>
      <c r="S238" s="3">
        <v>17814</v>
      </c>
      <c r="T238" s="2" t="s">
        <v>29</v>
      </c>
      <c r="U238" s="3">
        <v>0</v>
      </c>
      <c r="V238" s="2" t="s">
        <v>29</v>
      </c>
      <c r="W238" s="3">
        <v>0</v>
      </c>
      <c r="X238" s="2" t="s">
        <v>29</v>
      </c>
      <c r="Y238" s="3">
        <v>0</v>
      </c>
      <c r="Z238" s="1" t="s">
        <v>31</v>
      </c>
      <c r="AA238" s="1" t="b">
        <v>0</v>
      </c>
    </row>
    <row r="239" spans="1:27" x14ac:dyDescent="0.25">
      <c r="A239" s="1" t="b">
        <v>0</v>
      </c>
      <c r="B239" s="1" t="s">
        <v>4956</v>
      </c>
      <c r="C239" s="2">
        <v>4</v>
      </c>
      <c r="D239" s="1" t="s">
        <v>848</v>
      </c>
      <c r="E239" s="2">
        <v>78</v>
      </c>
      <c r="F239" s="1" t="s">
        <v>2214</v>
      </c>
      <c r="G239" s="1" t="s">
        <v>2215</v>
      </c>
      <c r="H239" s="1" t="s">
        <v>2216</v>
      </c>
      <c r="I239" s="2" t="s">
        <v>29</v>
      </c>
      <c r="J239" s="3">
        <v>3760</v>
      </c>
      <c r="K239" s="3">
        <v>1</v>
      </c>
      <c r="L239" s="3">
        <v>3760</v>
      </c>
      <c r="M239" s="1" t="s">
        <v>29</v>
      </c>
      <c r="N239" s="1" t="s">
        <v>30</v>
      </c>
      <c r="O239" s="3">
        <v>0</v>
      </c>
      <c r="P239" s="4" t="s">
        <v>4724</v>
      </c>
      <c r="Q239" s="1" t="b">
        <v>0</v>
      </c>
      <c r="R239" s="2">
        <v>1</v>
      </c>
      <c r="S239" s="3">
        <v>3760</v>
      </c>
      <c r="T239" s="2" t="s">
        <v>29</v>
      </c>
      <c r="U239" s="3">
        <v>0</v>
      </c>
      <c r="V239" s="2" t="s">
        <v>29</v>
      </c>
      <c r="W239" s="3">
        <v>0</v>
      </c>
      <c r="X239" s="2" t="s">
        <v>29</v>
      </c>
      <c r="Y239" s="3">
        <v>0</v>
      </c>
      <c r="Z239" s="1" t="s">
        <v>31</v>
      </c>
      <c r="AA239" s="1" t="b">
        <v>0</v>
      </c>
    </row>
    <row r="240" spans="1:27" x14ac:dyDescent="0.25">
      <c r="A240" s="1" t="b">
        <v>0</v>
      </c>
      <c r="B240" s="1" t="s">
        <v>4957</v>
      </c>
      <c r="C240" s="2">
        <v>4</v>
      </c>
      <c r="D240" s="1" t="s">
        <v>848</v>
      </c>
      <c r="E240" s="2">
        <v>82</v>
      </c>
      <c r="F240" s="1" t="s">
        <v>2065</v>
      </c>
      <c r="G240" s="1" t="s">
        <v>2066</v>
      </c>
      <c r="H240" s="1" t="s">
        <v>2066</v>
      </c>
      <c r="I240" s="2">
        <v>1</v>
      </c>
      <c r="J240" s="3">
        <v>4336</v>
      </c>
      <c r="K240" s="3">
        <v>3</v>
      </c>
      <c r="L240" s="3">
        <v>13008</v>
      </c>
      <c r="M240" s="1" t="s">
        <v>29</v>
      </c>
      <c r="N240" s="1" t="s">
        <v>40</v>
      </c>
      <c r="O240" s="3">
        <v>0</v>
      </c>
      <c r="P240" s="4" t="s">
        <v>4724</v>
      </c>
      <c r="Q240" s="1" t="b">
        <v>0</v>
      </c>
      <c r="R240" s="2">
        <v>3</v>
      </c>
      <c r="S240" s="3">
        <v>13008</v>
      </c>
      <c r="T240" s="2" t="s">
        <v>29</v>
      </c>
      <c r="U240" s="3">
        <v>0</v>
      </c>
      <c r="V240" s="2" t="s">
        <v>29</v>
      </c>
      <c r="W240" s="3">
        <v>0</v>
      </c>
      <c r="X240" s="2" t="s">
        <v>29</v>
      </c>
      <c r="Y240" s="3">
        <v>0</v>
      </c>
      <c r="Z240" s="1" t="s">
        <v>31</v>
      </c>
      <c r="AA240" s="1" t="b">
        <v>0</v>
      </c>
    </row>
    <row r="241" spans="1:27" x14ac:dyDescent="0.25">
      <c r="A241" s="1" t="b">
        <v>0</v>
      </c>
      <c r="B241" s="1" t="s">
        <v>4958</v>
      </c>
      <c r="C241" s="2">
        <v>4</v>
      </c>
      <c r="D241" s="1" t="s">
        <v>848</v>
      </c>
      <c r="E241" s="2">
        <v>83</v>
      </c>
      <c r="F241" s="1" t="s">
        <v>2067</v>
      </c>
      <c r="G241" s="1" t="s">
        <v>2068</v>
      </c>
      <c r="H241" s="1" t="s">
        <v>2068</v>
      </c>
      <c r="I241" s="2">
        <v>1</v>
      </c>
      <c r="J241" s="3">
        <v>5945</v>
      </c>
      <c r="K241" s="3">
        <v>1</v>
      </c>
      <c r="L241" s="3">
        <v>5945</v>
      </c>
      <c r="M241" s="1" t="s">
        <v>29</v>
      </c>
      <c r="N241" s="1" t="s">
        <v>40</v>
      </c>
      <c r="O241" s="3">
        <v>0</v>
      </c>
      <c r="P241" s="4" t="s">
        <v>4724</v>
      </c>
      <c r="Q241" s="1" t="b">
        <v>0</v>
      </c>
      <c r="R241" s="2">
        <v>1</v>
      </c>
      <c r="S241" s="3">
        <v>5945</v>
      </c>
      <c r="T241" s="2" t="s">
        <v>29</v>
      </c>
      <c r="U241" s="3">
        <v>0</v>
      </c>
      <c r="V241" s="2" t="s">
        <v>29</v>
      </c>
      <c r="W241" s="3">
        <v>0</v>
      </c>
      <c r="X241" s="2" t="s">
        <v>29</v>
      </c>
      <c r="Y241" s="3">
        <v>0</v>
      </c>
      <c r="Z241" s="1" t="s">
        <v>31</v>
      </c>
      <c r="AA241" s="1" t="b">
        <v>0</v>
      </c>
    </row>
    <row r="242" spans="1:27" x14ac:dyDescent="0.25">
      <c r="A242" s="1" t="b">
        <v>0</v>
      </c>
      <c r="B242" s="1" t="s">
        <v>4959</v>
      </c>
      <c r="C242" s="2">
        <v>4</v>
      </c>
      <c r="D242" s="1" t="s">
        <v>848</v>
      </c>
      <c r="E242" s="2">
        <v>84</v>
      </c>
      <c r="F242" s="1" t="s">
        <v>2069</v>
      </c>
      <c r="G242" s="1" t="s">
        <v>2070</v>
      </c>
      <c r="H242" s="1" t="s">
        <v>2013</v>
      </c>
      <c r="I242" s="2">
        <v>1</v>
      </c>
      <c r="J242" s="3">
        <v>4795</v>
      </c>
      <c r="K242" s="3">
        <v>6</v>
      </c>
      <c r="L242" s="3">
        <v>28770</v>
      </c>
      <c r="M242" s="1" t="s">
        <v>29</v>
      </c>
      <c r="N242" s="1" t="s">
        <v>30</v>
      </c>
      <c r="O242" s="3">
        <v>0</v>
      </c>
      <c r="P242" s="4" t="s">
        <v>4724</v>
      </c>
      <c r="Q242" s="1" t="b">
        <v>0</v>
      </c>
      <c r="R242" s="2">
        <v>6</v>
      </c>
      <c r="S242" s="3">
        <v>28770</v>
      </c>
      <c r="T242" s="2" t="s">
        <v>29</v>
      </c>
      <c r="U242" s="3">
        <v>0</v>
      </c>
      <c r="V242" s="2" t="s">
        <v>29</v>
      </c>
      <c r="W242" s="3">
        <v>0</v>
      </c>
      <c r="X242" s="2" t="s">
        <v>29</v>
      </c>
      <c r="Y242" s="3">
        <v>0</v>
      </c>
      <c r="Z242" s="1" t="s">
        <v>31</v>
      </c>
      <c r="AA242" s="1" t="b">
        <v>0</v>
      </c>
    </row>
    <row r="243" spans="1:27" x14ac:dyDescent="0.25">
      <c r="A243" s="1" t="b">
        <v>0</v>
      </c>
      <c r="B243" s="1" t="s">
        <v>4960</v>
      </c>
      <c r="C243" s="2">
        <v>4</v>
      </c>
      <c r="D243" s="1" t="s">
        <v>848</v>
      </c>
      <c r="E243" s="2">
        <v>85</v>
      </c>
      <c r="F243" s="1" t="s">
        <v>2071</v>
      </c>
      <c r="G243" s="1" t="s">
        <v>2072</v>
      </c>
      <c r="H243" s="1" t="s">
        <v>2072</v>
      </c>
      <c r="I243" s="2">
        <v>1</v>
      </c>
      <c r="J243" s="3">
        <v>4336</v>
      </c>
      <c r="K243" s="3">
        <v>6</v>
      </c>
      <c r="L243" s="3">
        <v>26016</v>
      </c>
      <c r="M243" s="1" t="s">
        <v>29</v>
      </c>
      <c r="N243" s="1" t="s">
        <v>40</v>
      </c>
      <c r="O243" s="3">
        <v>0</v>
      </c>
      <c r="P243" s="4" t="s">
        <v>4724</v>
      </c>
      <c r="Q243" s="1" t="b">
        <v>0</v>
      </c>
      <c r="R243" s="2">
        <v>6</v>
      </c>
      <c r="S243" s="3">
        <v>26016</v>
      </c>
      <c r="T243" s="2" t="s">
        <v>29</v>
      </c>
      <c r="U243" s="3">
        <v>0</v>
      </c>
      <c r="V243" s="2" t="s">
        <v>29</v>
      </c>
      <c r="W243" s="3">
        <v>0</v>
      </c>
      <c r="X243" s="2" t="s">
        <v>29</v>
      </c>
      <c r="Y243" s="3">
        <v>0</v>
      </c>
      <c r="Z243" s="1" t="s">
        <v>31</v>
      </c>
      <c r="AA243" s="1" t="b">
        <v>0</v>
      </c>
    </row>
    <row r="244" spans="1:27" x14ac:dyDescent="0.25">
      <c r="A244" s="1" t="b">
        <v>0</v>
      </c>
      <c r="B244" s="1" t="s">
        <v>4961</v>
      </c>
      <c r="C244" s="2">
        <v>4</v>
      </c>
      <c r="D244" s="1" t="s">
        <v>848</v>
      </c>
      <c r="E244" s="2">
        <v>86</v>
      </c>
      <c r="F244" s="1" t="s">
        <v>2073</v>
      </c>
      <c r="G244" s="1" t="s">
        <v>2172</v>
      </c>
      <c r="H244" s="1" t="s">
        <v>2013</v>
      </c>
      <c r="I244" s="2">
        <v>1</v>
      </c>
      <c r="J244" s="3">
        <v>5485</v>
      </c>
      <c r="K244" s="3">
        <v>1</v>
      </c>
      <c r="L244" s="3">
        <v>5485</v>
      </c>
      <c r="M244" s="1" t="s">
        <v>29</v>
      </c>
      <c r="N244" s="1" t="s">
        <v>40</v>
      </c>
      <c r="O244" s="3">
        <v>0</v>
      </c>
      <c r="P244" s="4" t="s">
        <v>4724</v>
      </c>
      <c r="Q244" s="1" t="b">
        <v>0</v>
      </c>
      <c r="R244" s="2">
        <v>1</v>
      </c>
      <c r="S244" s="3">
        <v>5485</v>
      </c>
      <c r="T244" s="2" t="s">
        <v>29</v>
      </c>
      <c r="U244" s="3">
        <v>0</v>
      </c>
      <c r="V244" s="2" t="s">
        <v>29</v>
      </c>
      <c r="W244" s="3">
        <v>0</v>
      </c>
      <c r="X244" s="2" t="s">
        <v>29</v>
      </c>
      <c r="Y244" s="3">
        <v>0</v>
      </c>
      <c r="Z244" s="1" t="s">
        <v>31</v>
      </c>
      <c r="AA244" s="1" t="b">
        <v>0</v>
      </c>
    </row>
    <row r="245" spans="1:27" x14ac:dyDescent="0.25">
      <c r="A245" s="1" t="b">
        <v>0</v>
      </c>
      <c r="B245" s="1" t="s">
        <v>4962</v>
      </c>
      <c r="C245" s="2">
        <v>4</v>
      </c>
      <c r="D245" s="1" t="s">
        <v>848</v>
      </c>
      <c r="E245" s="2">
        <v>87</v>
      </c>
      <c r="F245" s="1" t="s">
        <v>2075</v>
      </c>
      <c r="G245" s="1" t="s">
        <v>2076</v>
      </c>
      <c r="H245" s="1" t="s">
        <v>2077</v>
      </c>
      <c r="I245" s="2">
        <v>20</v>
      </c>
      <c r="J245" s="3">
        <v>3318</v>
      </c>
      <c r="K245" s="3">
        <v>1</v>
      </c>
      <c r="L245" s="3">
        <v>3318</v>
      </c>
      <c r="M245" s="1" t="s">
        <v>29</v>
      </c>
      <c r="N245" s="1" t="s">
        <v>40</v>
      </c>
      <c r="O245" s="3">
        <v>0</v>
      </c>
      <c r="P245" s="4" t="s">
        <v>4724</v>
      </c>
      <c r="Q245" s="1" t="b">
        <v>0</v>
      </c>
      <c r="R245" s="2">
        <v>1</v>
      </c>
      <c r="S245" s="3">
        <v>3318</v>
      </c>
      <c r="T245" s="2" t="s">
        <v>29</v>
      </c>
      <c r="U245" s="3">
        <v>0</v>
      </c>
      <c r="V245" s="2" t="s">
        <v>29</v>
      </c>
      <c r="W245" s="3">
        <v>0</v>
      </c>
      <c r="X245" s="2" t="s">
        <v>29</v>
      </c>
      <c r="Y245" s="3">
        <v>0</v>
      </c>
      <c r="Z245" s="1" t="s">
        <v>31</v>
      </c>
      <c r="AA245" s="1" t="b">
        <v>0</v>
      </c>
    </row>
    <row r="246" spans="1:27" x14ac:dyDescent="0.25">
      <c r="A246" s="1" t="b">
        <v>0</v>
      </c>
      <c r="B246" s="1" t="s">
        <v>4963</v>
      </c>
      <c r="C246" s="2">
        <v>4</v>
      </c>
      <c r="D246" s="1" t="s">
        <v>848</v>
      </c>
      <c r="E246" s="2">
        <v>88</v>
      </c>
      <c r="F246" s="1" t="s">
        <v>2173</v>
      </c>
      <c r="G246" s="1" t="s">
        <v>2217</v>
      </c>
      <c r="H246" s="1" t="s">
        <v>2010</v>
      </c>
      <c r="I246" s="2">
        <v>1</v>
      </c>
      <c r="J246" s="3">
        <v>11244</v>
      </c>
      <c r="K246" s="3">
        <v>2</v>
      </c>
      <c r="L246" s="3">
        <v>22488</v>
      </c>
      <c r="M246" s="1" t="s">
        <v>29</v>
      </c>
      <c r="N246" s="1" t="s">
        <v>40</v>
      </c>
      <c r="O246" s="3">
        <v>0</v>
      </c>
      <c r="P246" s="4" t="s">
        <v>4724</v>
      </c>
      <c r="Q246" s="1" t="b">
        <v>0</v>
      </c>
      <c r="R246" s="2">
        <v>2</v>
      </c>
      <c r="S246" s="3">
        <v>22488</v>
      </c>
      <c r="T246" s="2" t="s">
        <v>29</v>
      </c>
      <c r="U246" s="3">
        <v>0</v>
      </c>
      <c r="V246" s="2" t="s">
        <v>29</v>
      </c>
      <c r="W246" s="3">
        <v>0</v>
      </c>
      <c r="X246" s="2" t="s">
        <v>29</v>
      </c>
      <c r="Y246" s="3">
        <v>0</v>
      </c>
      <c r="Z246" s="1" t="s">
        <v>31</v>
      </c>
      <c r="AA246" s="1" t="b">
        <v>0</v>
      </c>
    </row>
    <row r="247" spans="1:27" x14ac:dyDescent="0.25">
      <c r="A247" s="1" t="b">
        <v>0</v>
      </c>
      <c r="B247" s="1" t="s">
        <v>4964</v>
      </c>
      <c r="C247" s="2">
        <v>4</v>
      </c>
      <c r="D247" s="1" t="s">
        <v>848</v>
      </c>
      <c r="E247" s="2">
        <v>89</v>
      </c>
      <c r="F247" s="1" t="s">
        <v>2065</v>
      </c>
      <c r="G247" s="1" t="s">
        <v>2078</v>
      </c>
      <c r="H247" s="1" t="s">
        <v>2010</v>
      </c>
      <c r="I247" s="2">
        <v>1</v>
      </c>
      <c r="J247" s="3">
        <v>3922</v>
      </c>
      <c r="K247" s="3">
        <v>1</v>
      </c>
      <c r="L247" s="3">
        <v>3922</v>
      </c>
      <c r="M247" s="1" t="s">
        <v>29</v>
      </c>
      <c r="N247" s="1" t="s">
        <v>40</v>
      </c>
      <c r="O247" s="3">
        <v>0</v>
      </c>
      <c r="P247" s="4" t="s">
        <v>4724</v>
      </c>
      <c r="Q247" s="1" t="b">
        <v>0</v>
      </c>
      <c r="R247" s="2">
        <v>1</v>
      </c>
      <c r="S247" s="3">
        <v>3922</v>
      </c>
      <c r="T247" s="2" t="s">
        <v>29</v>
      </c>
      <c r="U247" s="3">
        <v>0</v>
      </c>
      <c r="V247" s="2" t="s">
        <v>29</v>
      </c>
      <c r="W247" s="3">
        <v>0</v>
      </c>
      <c r="X247" s="2" t="s">
        <v>29</v>
      </c>
      <c r="Y247" s="3">
        <v>0</v>
      </c>
      <c r="Z247" s="1" t="s">
        <v>31</v>
      </c>
      <c r="AA247" s="1" t="b">
        <v>0</v>
      </c>
    </row>
    <row r="248" spans="1:27" x14ac:dyDescent="0.25">
      <c r="A248" s="1" t="b">
        <v>0</v>
      </c>
      <c r="B248" s="1" t="s">
        <v>4965</v>
      </c>
      <c r="C248" s="2">
        <v>4</v>
      </c>
      <c r="D248" s="1" t="s">
        <v>848</v>
      </c>
      <c r="E248" s="2">
        <v>91</v>
      </c>
      <c r="F248" s="1" t="s">
        <v>2082</v>
      </c>
      <c r="G248" s="1" t="s">
        <v>2083</v>
      </c>
      <c r="H248" s="1" t="s">
        <v>2010</v>
      </c>
      <c r="I248" s="2">
        <v>1</v>
      </c>
      <c r="J248" s="3">
        <v>2436</v>
      </c>
      <c r="K248" s="3">
        <v>1</v>
      </c>
      <c r="L248" s="3">
        <v>2436</v>
      </c>
      <c r="M248" s="1" t="s">
        <v>29</v>
      </c>
      <c r="N248" s="1" t="s">
        <v>40</v>
      </c>
      <c r="O248" s="3">
        <v>0</v>
      </c>
      <c r="P248" s="4" t="s">
        <v>4724</v>
      </c>
      <c r="Q248" s="1" t="b">
        <v>0</v>
      </c>
      <c r="R248" s="2">
        <v>1</v>
      </c>
      <c r="S248" s="3">
        <v>2436</v>
      </c>
      <c r="T248" s="2" t="s">
        <v>29</v>
      </c>
      <c r="U248" s="3">
        <v>0</v>
      </c>
      <c r="V248" s="2" t="s">
        <v>29</v>
      </c>
      <c r="W248" s="3">
        <v>0</v>
      </c>
      <c r="X248" s="2" t="s">
        <v>29</v>
      </c>
      <c r="Y248" s="3">
        <v>0</v>
      </c>
      <c r="Z248" s="1" t="s">
        <v>31</v>
      </c>
      <c r="AA248" s="1" t="b">
        <v>0</v>
      </c>
    </row>
    <row r="249" spans="1:27" x14ac:dyDescent="0.25">
      <c r="A249" s="1" t="b">
        <v>0</v>
      </c>
      <c r="B249" s="1" t="s">
        <v>4966</v>
      </c>
      <c r="C249" s="2">
        <v>4</v>
      </c>
      <c r="D249" s="1" t="s">
        <v>848</v>
      </c>
      <c r="E249" s="2">
        <v>92</v>
      </c>
      <c r="F249" s="1" t="s">
        <v>2084</v>
      </c>
      <c r="G249" s="1" t="s">
        <v>2085</v>
      </c>
      <c r="H249" s="1" t="s">
        <v>2086</v>
      </c>
      <c r="I249" s="2">
        <v>1</v>
      </c>
      <c r="J249" s="3">
        <v>3290</v>
      </c>
      <c r="K249" s="3">
        <v>2</v>
      </c>
      <c r="L249" s="3">
        <v>6580</v>
      </c>
      <c r="M249" s="1" t="s">
        <v>29</v>
      </c>
      <c r="N249" s="1" t="s">
        <v>40</v>
      </c>
      <c r="O249" s="3">
        <v>0</v>
      </c>
      <c r="P249" s="4" t="s">
        <v>4724</v>
      </c>
      <c r="Q249" s="1" t="b">
        <v>0</v>
      </c>
      <c r="R249" s="2">
        <v>2</v>
      </c>
      <c r="S249" s="3">
        <v>6580</v>
      </c>
      <c r="T249" s="2" t="s">
        <v>29</v>
      </c>
      <c r="U249" s="3">
        <v>0</v>
      </c>
      <c r="V249" s="2" t="s">
        <v>29</v>
      </c>
      <c r="W249" s="3">
        <v>0</v>
      </c>
      <c r="X249" s="2" t="s">
        <v>29</v>
      </c>
      <c r="Y249" s="3">
        <v>0</v>
      </c>
      <c r="Z249" s="1" t="s">
        <v>31</v>
      </c>
      <c r="AA249" s="1" t="b">
        <v>0</v>
      </c>
    </row>
    <row r="250" spans="1:27" x14ac:dyDescent="0.25">
      <c r="A250" s="1" t="b">
        <v>0</v>
      </c>
      <c r="B250" s="1" t="s">
        <v>4967</v>
      </c>
      <c r="C250" s="2">
        <v>4</v>
      </c>
      <c r="D250" s="1" t="s">
        <v>848</v>
      </c>
      <c r="E250" s="2">
        <v>93</v>
      </c>
      <c r="F250" s="1" t="s">
        <v>2218</v>
      </c>
      <c r="G250" s="1" t="s">
        <v>2088</v>
      </c>
      <c r="H250" s="1" t="s">
        <v>2086</v>
      </c>
      <c r="I250" s="2">
        <v>1</v>
      </c>
      <c r="J250" s="3">
        <v>4350</v>
      </c>
      <c r="K250" s="3">
        <v>2</v>
      </c>
      <c r="L250" s="3">
        <v>8700</v>
      </c>
      <c r="M250" s="1" t="s">
        <v>29</v>
      </c>
      <c r="N250" s="1" t="s">
        <v>40</v>
      </c>
      <c r="O250" s="3">
        <v>0</v>
      </c>
      <c r="P250" s="4" t="s">
        <v>4724</v>
      </c>
      <c r="Q250" s="1" t="b">
        <v>0</v>
      </c>
      <c r="R250" s="2">
        <v>2</v>
      </c>
      <c r="S250" s="3">
        <v>8700</v>
      </c>
      <c r="T250" s="2" t="s">
        <v>29</v>
      </c>
      <c r="U250" s="3">
        <v>0</v>
      </c>
      <c r="V250" s="2" t="s">
        <v>29</v>
      </c>
      <c r="W250" s="3">
        <v>0</v>
      </c>
      <c r="X250" s="2" t="s">
        <v>29</v>
      </c>
      <c r="Y250" s="3">
        <v>0</v>
      </c>
      <c r="Z250" s="1" t="s">
        <v>31</v>
      </c>
      <c r="AA250" s="1" t="b">
        <v>0</v>
      </c>
    </row>
    <row r="251" spans="1:27" x14ac:dyDescent="0.25">
      <c r="A251" s="1" t="b">
        <v>0</v>
      </c>
      <c r="B251" s="1" t="s">
        <v>4968</v>
      </c>
      <c r="C251" s="2">
        <v>4</v>
      </c>
      <c r="D251" s="1" t="s">
        <v>848</v>
      </c>
      <c r="E251" s="2">
        <v>94</v>
      </c>
      <c r="F251" s="1" t="s">
        <v>2090</v>
      </c>
      <c r="G251" s="1" t="s">
        <v>2091</v>
      </c>
      <c r="H251" s="1" t="s">
        <v>2005</v>
      </c>
      <c r="I251" s="2">
        <v>1</v>
      </c>
      <c r="J251" s="3">
        <v>1335</v>
      </c>
      <c r="K251" s="3">
        <v>10</v>
      </c>
      <c r="L251" s="3">
        <v>13350</v>
      </c>
      <c r="M251" s="1" t="s">
        <v>29</v>
      </c>
      <c r="N251" s="1" t="s">
        <v>40</v>
      </c>
      <c r="O251" s="3">
        <v>0</v>
      </c>
      <c r="P251" s="4" t="s">
        <v>4724</v>
      </c>
      <c r="Q251" s="1" t="b">
        <v>0</v>
      </c>
      <c r="R251" s="2">
        <v>10</v>
      </c>
      <c r="S251" s="3">
        <v>13350</v>
      </c>
      <c r="T251" s="2" t="s">
        <v>29</v>
      </c>
      <c r="U251" s="3">
        <v>0</v>
      </c>
      <c r="V251" s="2" t="s">
        <v>29</v>
      </c>
      <c r="W251" s="3">
        <v>0</v>
      </c>
      <c r="X251" s="2" t="s">
        <v>29</v>
      </c>
      <c r="Y251" s="3">
        <v>0</v>
      </c>
      <c r="Z251" s="1" t="s">
        <v>31</v>
      </c>
      <c r="AA251" s="1" t="b">
        <v>0</v>
      </c>
    </row>
    <row r="252" spans="1:27" x14ac:dyDescent="0.25">
      <c r="A252" s="1" t="b">
        <v>0</v>
      </c>
      <c r="B252" s="1" t="s">
        <v>4969</v>
      </c>
      <c r="C252" s="2">
        <v>4</v>
      </c>
      <c r="D252" s="1" t="s">
        <v>848</v>
      </c>
      <c r="E252" s="2">
        <v>95</v>
      </c>
      <c r="F252" s="1" t="s">
        <v>2219</v>
      </c>
      <c r="G252" s="1" t="s">
        <v>2093</v>
      </c>
      <c r="H252" s="1" t="s">
        <v>2220</v>
      </c>
      <c r="I252" s="2">
        <v>1</v>
      </c>
      <c r="J252" s="3">
        <v>1788</v>
      </c>
      <c r="K252" s="3">
        <v>1</v>
      </c>
      <c r="L252" s="3">
        <v>1788</v>
      </c>
      <c r="M252" s="1" t="s">
        <v>29</v>
      </c>
      <c r="N252" s="1" t="s">
        <v>40</v>
      </c>
      <c r="O252" s="3">
        <v>0</v>
      </c>
      <c r="P252" s="4" t="s">
        <v>4724</v>
      </c>
      <c r="Q252" s="1" t="b">
        <v>0</v>
      </c>
      <c r="R252" s="2">
        <v>1</v>
      </c>
      <c r="S252" s="3">
        <v>1788</v>
      </c>
      <c r="T252" s="2" t="s">
        <v>29</v>
      </c>
      <c r="U252" s="3">
        <v>0</v>
      </c>
      <c r="V252" s="2" t="s">
        <v>29</v>
      </c>
      <c r="W252" s="3">
        <v>0</v>
      </c>
      <c r="X252" s="2" t="s">
        <v>29</v>
      </c>
      <c r="Y252" s="3">
        <v>0</v>
      </c>
      <c r="Z252" s="1" t="s">
        <v>31</v>
      </c>
      <c r="AA252" s="1" t="b">
        <v>0</v>
      </c>
    </row>
    <row r="253" spans="1:27" x14ac:dyDescent="0.25">
      <c r="A253" s="1" t="b">
        <v>0</v>
      </c>
      <c r="B253" s="1" t="s">
        <v>4970</v>
      </c>
      <c r="C253" s="2">
        <v>4</v>
      </c>
      <c r="D253" s="1" t="s">
        <v>848</v>
      </c>
      <c r="E253" s="2">
        <v>97</v>
      </c>
      <c r="F253" s="1" t="s">
        <v>2098</v>
      </c>
      <c r="G253" s="1" t="s">
        <v>2099</v>
      </c>
      <c r="H253" s="1" t="s">
        <v>2100</v>
      </c>
      <c r="I253" s="2">
        <v>1</v>
      </c>
      <c r="J253" s="3">
        <v>3212</v>
      </c>
      <c r="K253" s="3">
        <v>10</v>
      </c>
      <c r="L253" s="3">
        <v>32120</v>
      </c>
      <c r="M253" s="1" t="s">
        <v>29</v>
      </c>
      <c r="N253" s="1" t="s">
        <v>40</v>
      </c>
      <c r="O253" s="3">
        <v>0</v>
      </c>
      <c r="P253" s="4" t="s">
        <v>4724</v>
      </c>
      <c r="Q253" s="1" t="b">
        <v>0</v>
      </c>
      <c r="R253" s="2">
        <v>10</v>
      </c>
      <c r="S253" s="3">
        <v>32120</v>
      </c>
      <c r="T253" s="2" t="s">
        <v>29</v>
      </c>
      <c r="U253" s="3">
        <v>0</v>
      </c>
      <c r="V253" s="2" t="s">
        <v>29</v>
      </c>
      <c r="W253" s="3">
        <v>0</v>
      </c>
      <c r="X253" s="2" t="s">
        <v>29</v>
      </c>
      <c r="Y253" s="3">
        <v>0</v>
      </c>
      <c r="Z253" s="1" t="s">
        <v>31</v>
      </c>
      <c r="AA253" s="1" t="b">
        <v>0</v>
      </c>
    </row>
    <row r="254" spans="1:27" x14ac:dyDescent="0.25">
      <c r="A254" s="1" t="b">
        <v>0</v>
      </c>
      <c r="B254" s="1" t="s">
        <v>4971</v>
      </c>
      <c r="C254" s="2">
        <v>4</v>
      </c>
      <c r="D254" s="1" t="s">
        <v>848</v>
      </c>
      <c r="E254" s="2">
        <v>98</v>
      </c>
      <c r="F254" s="1" t="s">
        <v>2218</v>
      </c>
      <c r="G254" s="1" t="s">
        <v>2102</v>
      </c>
      <c r="H254" s="1" t="s">
        <v>2086</v>
      </c>
      <c r="I254" s="2">
        <v>1</v>
      </c>
      <c r="J254" s="3">
        <v>5289</v>
      </c>
      <c r="K254" s="3">
        <v>4</v>
      </c>
      <c r="L254" s="3">
        <v>21156</v>
      </c>
      <c r="M254" s="1" t="s">
        <v>29</v>
      </c>
      <c r="N254" s="1" t="s">
        <v>40</v>
      </c>
      <c r="O254" s="3">
        <v>0</v>
      </c>
      <c r="P254" s="4" t="s">
        <v>4724</v>
      </c>
      <c r="Q254" s="1" t="b">
        <v>0</v>
      </c>
      <c r="R254" s="2">
        <v>4</v>
      </c>
      <c r="S254" s="3">
        <v>21156</v>
      </c>
      <c r="T254" s="2" t="s">
        <v>29</v>
      </c>
      <c r="U254" s="3">
        <v>0</v>
      </c>
      <c r="V254" s="2" t="s">
        <v>29</v>
      </c>
      <c r="W254" s="3">
        <v>0</v>
      </c>
      <c r="X254" s="2" t="s">
        <v>29</v>
      </c>
      <c r="Y254" s="3">
        <v>0</v>
      </c>
      <c r="Z254" s="1" t="s">
        <v>31</v>
      </c>
      <c r="AA254" s="1" t="b">
        <v>0</v>
      </c>
    </row>
    <row r="255" spans="1:27" x14ac:dyDescent="0.25">
      <c r="A255" s="1" t="b">
        <v>0</v>
      </c>
      <c r="B255" s="1" t="s">
        <v>4972</v>
      </c>
      <c r="C255" s="2">
        <v>4</v>
      </c>
      <c r="D255" s="1" t="s">
        <v>848</v>
      </c>
      <c r="E255" s="2">
        <v>99</v>
      </c>
      <c r="F255" s="1" t="s">
        <v>2104</v>
      </c>
      <c r="G255" s="1" t="s">
        <v>2105</v>
      </c>
      <c r="H255" s="1" t="s">
        <v>2106</v>
      </c>
      <c r="I255" s="2">
        <v>1</v>
      </c>
      <c r="J255" s="3">
        <v>3114</v>
      </c>
      <c r="K255" s="3">
        <v>4</v>
      </c>
      <c r="L255" s="3">
        <v>12456</v>
      </c>
      <c r="M255" s="1" t="s">
        <v>29</v>
      </c>
      <c r="N255" s="1" t="s">
        <v>40</v>
      </c>
      <c r="O255" s="3">
        <v>0</v>
      </c>
      <c r="P255" s="4" t="s">
        <v>4724</v>
      </c>
      <c r="Q255" s="1" t="b">
        <v>0</v>
      </c>
      <c r="R255" s="2">
        <v>4</v>
      </c>
      <c r="S255" s="3">
        <v>12456</v>
      </c>
      <c r="T255" s="2" t="s">
        <v>29</v>
      </c>
      <c r="U255" s="3">
        <v>0</v>
      </c>
      <c r="V255" s="2" t="s">
        <v>29</v>
      </c>
      <c r="W255" s="3">
        <v>0</v>
      </c>
      <c r="X255" s="2" t="s">
        <v>29</v>
      </c>
      <c r="Y255" s="3">
        <v>0</v>
      </c>
      <c r="Z255" s="1" t="s">
        <v>31</v>
      </c>
      <c r="AA255" s="1" t="b">
        <v>0</v>
      </c>
    </row>
    <row r="256" spans="1:27" x14ac:dyDescent="0.25">
      <c r="A256" s="1" t="b">
        <v>0</v>
      </c>
      <c r="B256" s="1" t="s">
        <v>4973</v>
      </c>
      <c r="C256" s="2">
        <v>4</v>
      </c>
      <c r="D256" s="1" t="s">
        <v>848</v>
      </c>
      <c r="E256" s="2">
        <v>100</v>
      </c>
      <c r="F256" s="1" t="s">
        <v>2107</v>
      </c>
      <c r="G256" s="1" t="s">
        <v>2108</v>
      </c>
      <c r="H256" s="1" t="s">
        <v>2176</v>
      </c>
      <c r="I256" s="2">
        <v>1</v>
      </c>
      <c r="J256" s="3">
        <v>645</v>
      </c>
      <c r="K256" s="3">
        <v>2</v>
      </c>
      <c r="L256" s="3">
        <v>1290</v>
      </c>
      <c r="M256" s="1" t="s">
        <v>29</v>
      </c>
      <c r="N256" s="1" t="s">
        <v>40</v>
      </c>
      <c r="O256" s="3">
        <v>0</v>
      </c>
      <c r="P256" s="4" t="s">
        <v>4724</v>
      </c>
      <c r="Q256" s="1" t="b">
        <v>0</v>
      </c>
      <c r="R256" s="2">
        <v>2</v>
      </c>
      <c r="S256" s="3">
        <v>1290</v>
      </c>
      <c r="T256" s="2" t="s">
        <v>29</v>
      </c>
      <c r="U256" s="3">
        <v>0</v>
      </c>
      <c r="V256" s="2" t="s">
        <v>29</v>
      </c>
      <c r="W256" s="3">
        <v>0</v>
      </c>
      <c r="X256" s="2" t="s">
        <v>29</v>
      </c>
      <c r="Y256" s="3">
        <v>0</v>
      </c>
      <c r="Z256" s="1" t="s">
        <v>31</v>
      </c>
      <c r="AA256" s="1" t="b">
        <v>0</v>
      </c>
    </row>
    <row r="257" spans="1:27" x14ac:dyDescent="0.25">
      <c r="A257" s="1" t="b">
        <v>0</v>
      </c>
      <c r="B257" s="1" t="s">
        <v>4974</v>
      </c>
      <c r="C257" s="2">
        <v>4</v>
      </c>
      <c r="D257" s="1" t="s">
        <v>848</v>
      </c>
      <c r="E257" s="2">
        <v>101</v>
      </c>
      <c r="F257" s="1" t="s">
        <v>2170</v>
      </c>
      <c r="G257" s="1" t="s">
        <v>2111</v>
      </c>
      <c r="H257" s="1" t="s">
        <v>2013</v>
      </c>
      <c r="I257" s="2">
        <v>1</v>
      </c>
      <c r="J257" s="3">
        <v>2438</v>
      </c>
      <c r="K257" s="3">
        <v>3</v>
      </c>
      <c r="L257" s="3">
        <v>7314</v>
      </c>
      <c r="M257" s="1" t="s">
        <v>29</v>
      </c>
      <c r="N257" s="1" t="s">
        <v>40</v>
      </c>
      <c r="O257" s="3">
        <v>0</v>
      </c>
      <c r="P257" s="4" t="s">
        <v>4724</v>
      </c>
      <c r="Q257" s="1" t="b">
        <v>0</v>
      </c>
      <c r="R257" s="2">
        <v>3</v>
      </c>
      <c r="S257" s="3">
        <v>7314</v>
      </c>
      <c r="T257" s="2" t="s">
        <v>29</v>
      </c>
      <c r="U257" s="3">
        <v>0</v>
      </c>
      <c r="V257" s="2" t="s">
        <v>29</v>
      </c>
      <c r="W257" s="3">
        <v>0</v>
      </c>
      <c r="X257" s="2" t="s">
        <v>29</v>
      </c>
      <c r="Y257" s="3">
        <v>0</v>
      </c>
      <c r="Z257" s="1" t="s">
        <v>31</v>
      </c>
      <c r="AA257" s="1" t="b">
        <v>0</v>
      </c>
    </row>
    <row r="258" spans="1:27" x14ac:dyDescent="0.25">
      <c r="A258" s="1" t="b">
        <v>0</v>
      </c>
      <c r="B258" s="1" t="s">
        <v>4975</v>
      </c>
      <c r="C258" s="2">
        <v>4</v>
      </c>
      <c r="D258" s="1" t="s">
        <v>848</v>
      </c>
      <c r="E258" s="2">
        <v>106</v>
      </c>
      <c r="F258" s="1" t="s">
        <v>2116</v>
      </c>
      <c r="G258" s="1" t="s">
        <v>2117</v>
      </c>
      <c r="H258" s="1" t="s">
        <v>2118</v>
      </c>
      <c r="I258" s="2">
        <v>1</v>
      </c>
      <c r="J258" s="3">
        <v>1314</v>
      </c>
      <c r="K258" s="3">
        <v>2</v>
      </c>
      <c r="L258" s="3">
        <v>2628</v>
      </c>
      <c r="M258" s="1" t="s">
        <v>29</v>
      </c>
      <c r="N258" s="1" t="s">
        <v>30</v>
      </c>
      <c r="O258" s="3">
        <v>0</v>
      </c>
      <c r="P258" s="4" t="s">
        <v>4724</v>
      </c>
      <c r="Q258" s="1" t="b">
        <v>0</v>
      </c>
      <c r="R258" s="2">
        <v>2</v>
      </c>
      <c r="S258" s="3">
        <v>2628</v>
      </c>
      <c r="T258" s="2" t="s">
        <v>29</v>
      </c>
      <c r="U258" s="3">
        <v>0</v>
      </c>
      <c r="V258" s="2" t="s">
        <v>29</v>
      </c>
      <c r="W258" s="3">
        <v>0</v>
      </c>
      <c r="X258" s="2" t="s">
        <v>29</v>
      </c>
      <c r="Y258" s="3">
        <v>0</v>
      </c>
      <c r="Z258" s="1" t="s">
        <v>31</v>
      </c>
      <c r="AA258" s="1" t="b">
        <v>0</v>
      </c>
    </row>
    <row r="259" spans="1:27" x14ac:dyDescent="0.25">
      <c r="A259" s="1" t="b">
        <v>0</v>
      </c>
      <c r="B259" s="1" t="s">
        <v>4976</v>
      </c>
      <c r="C259" s="2">
        <v>4</v>
      </c>
      <c r="D259" s="1" t="s">
        <v>848</v>
      </c>
      <c r="E259" s="2">
        <v>107</v>
      </c>
      <c r="F259" s="1" t="s">
        <v>2116</v>
      </c>
      <c r="G259" s="1" t="s">
        <v>2119</v>
      </c>
      <c r="H259" s="1" t="s">
        <v>2118</v>
      </c>
      <c r="I259" s="2">
        <v>1</v>
      </c>
      <c r="J259" s="3">
        <v>6003</v>
      </c>
      <c r="K259" s="3">
        <v>3</v>
      </c>
      <c r="L259" s="3">
        <v>18009</v>
      </c>
      <c r="M259" s="1" t="s">
        <v>29</v>
      </c>
      <c r="N259" s="1" t="s">
        <v>30</v>
      </c>
      <c r="O259" s="3">
        <v>0</v>
      </c>
      <c r="P259" s="4" t="s">
        <v>4724</v>
      </c>
      <c r="Q259" s="1" t="b">
        <v>0</v>
      </c>
      <c r="R259" s="2">
        <v>3</v>
      </c>
      <c r="S259" s="3">
        <v>18009</v>
      </c>
      <c r="T259" s="2" t="s">
        <v>29</v>
      </c>
      <c r="U259" s="3">
        <v>0</v>
      </c>
      <c r="V259" s="2" t="s">
        <v>29</v>
      </c>
      <c r="W259" s="3">
        <v>0</v>
      </c>
      <c r="X259" s="2" t="s">
        <v>29</v>
      </c>
      <c r="Y259" s="3">
        <v>0</v>
      </c>
      <c r="Z259" s="1" t="s">
        <v>31</v>
      </c>
      <c r="AA259" s="1" t="b">
        <v>0</v>
      </c>
    </row>
    <row r="260" spans="1:27" x14ac:dyDescent="0.25">
      <c r="A260" s="1" t="b">
        <v>0</v>
      </c>
      <c r="B260" s="1" t="s">
        <v>4977</v>
      </c>
      <c r="C260" s="2">
        <v>4</v>
      </c>
      <c r="D260" s="1" t="s">
        <v>848</v>
      </c>
      <c r="E260" s="2">
        <v>110</v>
      </c>
      <c r="F260" s="1" t="s">
        <v>2120</v>
      </c>
      <c r="G260" s="1" t="s">
        <v>2121</v>
      </c>
      <c r="H260" s="1" t="s">
        <v>2115</v>
      </c>
      <c r="I260" s="2">
        <v>1</v>
      </c>
      <c r="J260" s="3">
        <v>473</v>
      </c>
      <c r="K260" s="3">
        <v>4</v>
      </c>
      <c r="L260" s="3">
        <v>1892</v>
      </c>
      <c r="M260" s="1" t="s">
        <v>29</v>
      </c>
      <c r="N260" s="1" t="s">
        <v>30</v>
      </c>
      <c r="O260" s="3">
        <v>0</v>
      </c>
      <c r="P260" s="4" t="s">
        <v>4724</v>
      </c>
      <c r="Q260" s="1" t="b">
        <v>0</v>
      </c>
      <c r="R260" s="2">
        <v>4</v>
      </c>
      <c r="S260" s="3">
        <v>1892</v>
      </c>
      <c r="T260" s="2" t="s">
        <v>29</v>
      </c>
      <c r="U260" s="3">
        <v>0</v>
      </c>
      <c r="V260" s="2" t="s">
        <v>29</v>
      </c>
      <c r="W260" s="3">
        <v>0</v>
      </c>
      <c r="X260" s="2" t="s">
        <v>29</v>
      </c>
      <c r="Y260" s="3">
        <v>0</v>
      </c>
      <c r="Z260" s="1" t="s">
        <v>31</v>
      </c>
      <c r="AA260" s="1" t="b">
        <v>0</v>
      </c>
    </row>
    <row r="261" spans="1:27" x14ac:dyDescent="0.25">
      <c r="A261" s="1" t="b">
        <v>0</v>
      </c>
      <c r="B261" s="1" t="s">
        <v>4978</v>
      </c>
      <c r="C261" s="2">
        <v>4</v>
      </c>
      <c r="D261" s="1" t="s">
        <v>848</v>
      </c>
      <c r="E261" s="2">
        <v>111</v>
      </c>
      <c r="F261" s="1" t="s">
        <v>2122</v>
      </c>
      <c r="G261" s="1" t="s">
        <v>2123</v>
      </c>
      <c r="H261" s="1" t="s">
        <v>2118</v>
      </c>
      <c r="I261" s="2">
        <v>1</v>
      </c>
      <c r="J261" s="3">
        <v>2600</v>
      </c>
      <c r="K261" s="3">
        <v>1</v>
      </c>
      <c r="L261" s="3">
        <v>2600</v>
      </c>
      <c r="M261" s="1" t="s">
        <v>29</v>
      </c>
      <c r="N261" s="1" t="s">
        <v>30</v>
      </c>
      <c r="O261" s="3">
        <v>0</v>
      </c>
      <c r="P261" s="4" t="s">
        <v>4724</v>
      </c>
      <c r="Q261" s="1" t="b">
        <v>0</v>
      </c>
      <c r="R261" s="2">
        <v>1</v>
      </c>
      <c r="S261" s="3">
        <v>2600</v>
      </c>
      <c r="T261" s="2" t="s">
        <v>29</v>
      </c>
      <c r="U261" s="3">
        <v>0</v>
      </c>
      <c r="V261" s="2" t="s">
        <v>29</v>
      </c>
      <c r="W261" s="3">
        <v>0</v>
      </c>
      <c r="X261" s="2" t="s">
        <v>29</v>
      </c>
      <c r="Y261" s="3">
        <v>0</v>
      </c>
      <c r="Z261" s="1" t="s">
        <v>31</v>
      </c>
      <c r="AA261" s="1" t="b">
        <v>0</v>
      </c>
    </row>
    <row r="262" spans="1:27" x14ac:dyDescent="0.25">
      <c r="A262" s="1" t="b">
        <v>0</v>
      </c>
      <c r="B262" s="1" t="s">
        <v>4979</v>
      </c>
      <c r="C262" s="2">
        <v>4</v>
      </c>
      <c r="D262" s="1" t="s">
        <v>848</v>
      </c>
      <c r="E262" s="2">
        <v>153</v>
      </c>
      <c r="F262" s="1" t="s">
        <v>2098</v>
      </c>
      <c r="G262" s="1" t="s">
        <v>2130</v>
      </c>
      <c r="H262" s="1" t="s">
        <v>2100</v>
      </c>
      <c r="I262" s="2">
        <v>1</v>
      </c>
      <c r="J262" s="3">
        <v>1220</v>
      </c>
      <c r="K262" s="3">
        <v>7</v>
      </c>
      <c r="L262" s="3">
        <v>8540</v>
      </c>
      <c r="M262" s="1" t="s">
        <v>29</v>
      </c>
      <c r="N262" s="1" t="s">
        <v>40</v>
      </c>
      <c r="O262" s="3">
        <v>0</v>
      </c>
      <c r="P262" s="4" t="s">
        <v>4724</v>
      </c>
      <c r="Q262" s="1" t="b">
        <v>0</v>
      </c>
      <c r="R262" s="2">
        <v>7</v>
      </c>
      <c r="S262" s="3">
        <v>8540</v>
      </c>
      <c r="T262" s="2" t="s">
        <v>29</v>
      </c>
      <c r="U262" s="3">
        <v>0</v>
      </c>
      <c r="V262" s="2" t="s">
        <v>29</v>
      </c>
      <c r="W262" s="3">
        <v>0</v>
      </c>
      <c r="X262" s="2" t="s">
        <v>29</v>
      </c>
      <c r="Y262" s="3">
        <v>0</v>
      </c>
      <c r="Z262" s="1" t="s">
        <v>29</v>
      </c>
      <c r="AA262" s="1" t="b">
        <v>0</v>
      </c>
    </row>
    <row r="263" spans="1:27" x14ac:dyDescent="0.25">
      <c r="A263" s="1" t="b">
        <v>0</v>
      </c>
      <c r="B263" s="1" t="s">
        <v>4980</v>
      </c>
      <c r="C263" s="2">
        <v>4</v>
      </c>
      <c r="D263" s="1" t="s">
        <v>848</v>
      </c>
      <c r="E263" s="2">
        <v>166</v>
      </c>
      <c r="F263" s="1" t="s">
        <v>4784</v>
      </c>
      <c r="G263" s="1" t="s">
        <v>4785</v>
      </c>
      <c r="H263" s="1" t="s">
        <v>4786</v>
      </c>
      <c r="I263" s="2">
        <v>1</v>
      </c>
      <c r="J263" s="3">
        <v>8000</v>
      </c>
      <c r="K263" s="3">
        <v>3</v>
      </c>
      <c r="L263" s="3">
        <v>24000</v>
      </c>
      <c r="M263" s="1" t="s">
        <v>29</v>
      </c>
      <c r="N263" s="1" t="s">
        <v>30</v>
      </c>
      <c r="O263" s="3">
        <v>0</v>
      </c>
      <c r="P263" s="4" t="s">
        <v>4724</v>
      </c>
      <c r="Q263" s="1" t="b">
        <v>0</v>
      </c>
      <c r="R263" s="2">
        <v>3</v>
      </c>
      <c r="S263" s="3">
        <v>24000</v>
      </c>
      <c r="T263" s="2" t="s">
        <v>29</v>
      </c>
      <c r="U263" s="3">
        <v>0</v>
      </c>
      <c r="V263" s="2" t="s">
        <v>29</v>
      </c>
      <c r="W263" s="3">
        <v>0</v>
      </c>
      <c r="X263" s="2" t="s">
        <v>29</v>
      </c>
      <c r="Y263" s="3">
        <v>0</v>
      </c>
      <c r="Z263" s="1" t="s">
        <v>1417</v>
      </c>
      <c r="AA263" s="1" t="b">
        <v>0</v>
      </c>
    </row>
    <row r="264" spans="1:27" x14ac:dyDescent="0.25">
      <c r="A264" s="1" t="b">
        <v>0</v>
      </c>
      <c r="B264" s="1" t="s">
        <v>4981</v>
      </c>
      <c r="C264" s="2">
        <v>4</v>
      </c>
      <c r="D264" s="1" t="s">
        <v>848</v>
      </c>
      <c r="E264" s="2">
        <v>172</v>
      </c>
      <c r="F264" s="1" t="s">
        <v>2152</v>
      </c>
      <c r="G264" s="1" t="s">
        <v>2153</v>
      </c>
      <c r="H264" s="1" t="s">
        <v>2010</v>
      </c>
      <c r="I264" s="2">
        <v>1</v>
      </c>
      <c r="J264" s="3">
        <v>1994</v>
      </c>
      <c r="K264" s="3">
        <v>2</v>
      </c>
      <c r="L264" s="3">
        <v>3988</v>
      </c>
      <c r="M264" s="1" t="s">
        <v>29</v>
      </c>
      <c r="N264" s="1" t="s">
        <v>30</v>
      </c>
      <c r="O264" s="3">
        <v>0</v>
      </c>
      <c r="P264" s="4" t="s">
        <v>4724</v>
      </c>
      <c r="Q264" s="1" t="b">
        <v>0</v>
      </c>
      <c r="R264" s="2">
        <v>2</v>
      </c>
      <c r="S264" s="3">
        <v>3988</v>
      </c>
      <c r="T264" s="2" t="s">
        <v>29</v>
      </c>
      <c r="U264" s="3">
        <v>0</v>
      </c>
      <c r="V264" s="2" t="s">
        <v>29</v>
      </c>
      <c r="W264" s="3">
        <v>0</v>
      </c>
      <c r="X264" s="2" t="s">
        <v>29</v>
      </c>
      <c r="Y264" s="3">
        <v>0</v>
      </c>
      <c r="Z264" s="1" t="s">
        <v>1417</v>
      </c>
      <c r="AA264" s="1" t="b">
        <v>0</v>
      </c>
    </row>
    <row r="265" spans="1:27" x14ac:dyDescent="0.25">
      <c r="A265" s="1" t="b">
        <v>0</v>
      </c>
      <c r="B265" s="1" t="s">
        <v>4982</v>
      </c>
      <c r="C265" s="2">
        <v>4</v>
      </c>
      <c r="D265" s="1" t="s">
        <v>848</v>
      </c>
      <c r="E265" s="2">
        <v>173</v>
      </c>
      <c r="F265" s="1" t="s">
        <v>2051</v>
      </c>
      <c r="G265" s="1" t="s">
        <v>2052</v>
      </c>
      <c r="H265" s="1" t="s">
        <v>4983</v>
      </c>
      <c r="I265" s="2">
        <v>1</v>
      </c>
      <c r="J265" s="3">
        <v>6900</v>
      </c>
      <c r="K265" s="3">
        <v>4</v>
      </c>
      <c r="L265" s="3">
        <v>27600</v>
      </c>
      <c r="M265" s="1" t="s">
        <v>29</v>
      </c>
      <c r="N265" s="1" t="s">
        <v>40</v>
      </c>
      <c r="O265" s="3">
        <v>0</v>
      </c>
      <c r="P265" s="4" t="s">
        <v>4724</v>
      </c>
      <c r="Q265" s="1" t="b">
        <v>0</v>
      </c>
      <c r="R265" s="2">
        <v>4</v>
      </c>
      <c r="S265" s="3">
        <v>27600</v>
      </c>
      <c r="T265" s="2" t="s">
        <v>29</v>
      </c>
      <c r="U265" s="3">
        <v>0</v>
      </c>
      <c r="V265" s="2" t="s">
        <v>29</v>
      </c>
      <c r="W265" s="3">
        <v>0</v>
      </c>
      <c r="X265" s="2" t="s">
        <v>29</v>
      </c>
      <c r="Y265" s="3">
        <v>0</v>
      </c>
      <c r="Z265" s="1" t="s">
        <v>1417</v>
      </c>
      <c r="AA265" s="1" t="b">
        <v>0</v>
      </c>
    </row>
    <row r="266" spans="1:27" x14ac:dyDescent="0.25">
      <c r="A266" s="1" t="b">
        <v>0</v>
      </c>
      <c r="B266" s="1" t="s">
        <v>4984</v>
      </c>
      <c r="C266" s="2">
        <v>4</v>
      </c>
      <c r="D266" s="1" t="s">
        <v>848</v>
      </c>
      <c r="E266" s="2">
        <v>176</v>
      </c>
      <c r="F266" s="1" t="s">
        <v>2163</v>
      </c>
      <c r="G266" s="1" t="s">
        <v>4792</v>
      </c>
      <c r="H266" s="1" t="s">
        <v>2010</v>
      </c>
      <c r="I266" s="2">
        <v>1</v>
      </c>
      <c r="J266" s="3">
        <v>3441</v>
      </c>
      <c r="K266" s="3">
        <v>1</v>
      </c>
      <c r="L266" s="3">
        <v>3441</v>
      </c>
      <c r="M266" s="1" t="s">
        <v>29</v>
      </c>
      <c r="N266" s="1" t="s">
        <v>30</v>
      </c>
      <c r="O266" s="3">
        <v>0</v>
      </c>
      <c r="P266" s="4" t="s">
        <v>4724</v>
      </c>
      <c r="Q266" s="1" t="b">
        <v>0</v>
      </c>
      <c r="R266" s="2">
        <v>1</v>
      </c>
      <c r="S266" s="3">
        <v>3441</v>
      </c>
      <c r="T266" s="2" t="s">
        <v>29</v>
      </c>
      <c r="U266" s="3">
        <v>0</v>
      </c>
      <c r="V266" s="2" t="s">
        <v>29</v>
      </c>
      <c r="W266" s="3">
        <v>0</v>
      </c>
      <c r="X266" s="2" t="s">
        <v>29</v>
      </c>
      <c r="Y266" s="3">
        <v>0</v>
      </c>
      <c r="Z266" s="1" t="s">
        <v>1417</v>
      </c>
      <c r="AA266" s="1" t="b">
        <v>0</v>
      </c>
    </row>
    <row r="267" spans="1:27" x14ac:dyDescent="0.25">
      <c r="A267" s="1" t="b">
        <v>0</v>
      </c>
      <c r="B267" s="1" t="s">
        <v>4985</v>
      </c>
      <c r="C267" s="2">
        <v>4</v>
      </c>
      <c r="D267" s="1" t="s">
        <v>848</v>
      </c>
      <c r="E267" s="2">
        <v>179</v>
      </c>
      <c r="F267" s="1" t="s">
        <v>1982</v>
      </c>
      <c r="G267" s="1" t="s">
        <v>2128</v>
      </c>
      <c r="H267" s="1" t="s">
        <v>2129</v>
      </c>
      <c r="I267" s="2">
        <v>100</v>
      </c>
      <c r="J267" s="3">
        <v>670</v>
      </c>
      <c r="K267" s="3">
        <v>54</v>
      </c>
      <c r="L267" s="3">
        <v>36180</v>
      </c>
      <c r="M267" s="1" t="s">
        <v>29</v>
      </c>
      <c r="N267" s="1" t="s">
        <v>30</v>
      </c>
      <c r="O267" s="3">
        <v>0</v>
      </c>
      <c r="P267" s="4" t="s">
        <v>4724</v>
      </c>
      <c r="Q267" s="1" t="b">
        <v>0</v>
      </c>
      <c r="R267" s="2">
        <v>54</v>
      </c>
      <c r="S267" s="3">
        <v>36180</v>
      </c>
      <c r="T267" s="2" t="s">
        <v>29</v>
      </c>
      <c r="U267" s="3">
        <v>0</v>
      </c>
      <c r="V267" s="2" t="s">
        <v>29</v>
      </c>
      <c r="W267" s="3">
        <v>0</v>
      </c>
      <c r="X267" s="2" t="s">
        <v>29</v>
      </c>
      <c r="Y267" s="3">
        <v>0</v>
      </c>
      <c r="Z267" s="1" t="s">
        <v>1417</v>
      </c>
      <c r="AA267" s="1" t="b">
        <v>0</v>
      </c>
    </row>
    <row r="268" spans="1:27" x14ac:dyDescent="0.25">
      <c r="A268" s="1" t="b">
        <v>0</v>
      </c>
      <c r="B268" s="1" t="s">
        <v>4986</v>
      </c>
      <c r="C268" s="2">
        <v>4</v>
      </c>
      <c r="D268" s="1" t="s">
        <v>848</v>
      </c>
      <c r="E268" s="2">
        <v>182</v>
      </c>
      <c r="F268" s="1" t="s">
        <v>1982</v>
      </c>
      <c r="G268" s="1" t="s">
        <v>4987</v>
      </c>
      <c r="H268" s="1" t="s">
        <v>2129</v>
      </c>
      <c r="I268" s="2">
        <v>100</v>
      </c>
      <c r="J268" s="3">
        <v>496</v>
      </c>
      <c r="K268" s="3">
        <v>15</v>
      </c>
      <c r="L268" s="3">
        <v>7440</v>
      </c>
      <c r="M268" s="1" t="s">
        <v>29</v>
      </c>
      <c r="N268" s="1" t="s">
        <v>30</v>
      </c>
      <c r="O268" s="3">
        <v>0</v>
      </c>
      <c r="P268" s="4" t="s">
        <v>4724</v>
      </c>
      <c r="Q268" s="1" t="b">
        <v>0</v>
      </c>
      <c r="R268" s="2">
        <v>15</v>
      </c>
      <c r="S268" s="3">
        <v>7440</v>
      </c>
      <c r="T268" s="2" t="s">
        <v>29</v>
      </c>
      <c r="U268" s="3">
        <v>0</v>
      </c>
      <c r="V268" s="2" t="s">
        <v>29</v>
      </c>
      <c r="W268" s="3">
        <v>0</v>
      </c>
      <c r="X268" s="2" t="s">
        <v>29</v>
      </c>
      <c r="Y268" s="3">
        <v>0</v>
      </c>
      <c r="Z268" s="1" t="s">
        <v>1417</v>
      </c>
      <c r="AA268" s="1" t="b">
        <v>0</v>
      </c>
    </row>
    <row r="269" spans="1:27" x14ac:dyDescent="0.25">
      <c r="A269" s="1" t="b">
        <v>0</v>
      </c>
      <c r="B269" s="1" t="s">
        <v>4988</v>
      </c>
      <c r="C269" s="2">
        <v>4</v>
      </c>
      <c r="D269" s="1" t="s">
        <v>769</v>
      </c>
      <c r="E269" s="2">
        <v>142</v>
      </c>
      <c r="F269" s="1" t="s">
        <v>2221</v>
      </c>
      <c r="G269" s="1" t="s">
        <v>2222</v>
      </c>
      <c r="H269" s="1" t="s">
        <v>2223</v>
      </c>
      <c r="I269" s="2">
        <v>2</v>
      </c>
      <c r="J269" s="3">
        <v>290</v>
      </c>
      <c r="K269" s="3">
        <v>2</v>
      </c>
      <c r="L269" s="3">
        <v>580</v>
      </c>
      <c r="M269" s="1" t="s">
        <v>751</v>
      </c>
      <c r="N269" s="1" t="s">
        <v>40</v>
      </c>
      <c r="O269" s="3">
        <v>0</v>
      </c>
      <c r="P269" s="4" t="s">
        <v>4724</v>
      </c>
      <c r="Q269" s="1" t="b">
        <v>0</v>
      </c>
      <c r="R269" s="2">
        <v>2</v>
      </c>
      <c r="S269" s="3">
        <v>580</v>
      </c>
      <c r="T269" s="2" t="s">
        <v>29</v>
      </c>
      <c r="U269" s="3">
        <v>0</v>
      </c>
      <c r="V269" s="2" t="s">
        <v>29</v>
      </c>
      <c r="W269" s="3">
        <v>0</v>
      </c>
      <c r="X269" s="2" t="s">
        <v>29</v>
      </c>
      <c r="Y269" s="3">
        <v>0</v>
      </c>
      <c r="Z269" s="1" t="s">
        <v>29</v>
      </c>
      <c r="AA269" s="1" t="b">
        <v>0</v>
      </c>
    </row>
    <row r="270" spans="1:27" x14ac:dyDescent="0.25">
      <c r="A270" s="1"/>
      <c r="B270" s="1"/>
      <c r="C270" s="2"/>
      <c r="D270" s="1"/>
      <c r="E270" s="2"/>
      <c r="F270" s="1"/>
      <c r="G270" s="1"/>
      <c r="H270" s="1"/>
      <c r="I270" s="2"/>
      <c r="J270" s="3"/>
      <c r="K270" s="3"/>
      <c r="L270" s="6">
        <f>SUBTOTAL(9,L23:L269)</f>
        <v>2358235</v>
      </c>
      <c r="M270" s="1"/>
      <c r="N270" s="1"/>
      <c r="O270" s="3"/>
      <c r="P270" s="4"/>
      <c r="Q270" s="1"/>
      <c r="R270" s="2"/>
      <c r="S270" s="3"/>
      <c r="T270" s="2"/>
      <c r="U270" s="3"/>
      <c r="V270" s="2"/>
      <c r="W270" s="3"/>
      <c r="X270" s="2"/>
      <c r="Y270" s="3"/>
      <c r="Z270" s="1"/>
      <c r="AA270" s="1"/>
    </row>
    <row r="271" spans="1:27" x14ac:dyDescent="0.25">
      <c r="A271" s="5" t="s">
        <v>4989</v>
      </c>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1:27" x14ac:dyDescent="0.25">
      <c r="A272" s="1" t="b">
        <v>0</v>
      </c>
      <c r="B272" s="1" t="s">
        <v>4990</v>
      </c>
      <c r="C272" s="2">
        <v>1</v>
      </c>
      <c r="D272" s="1" t="s">
        <v>27</v>
      </c>
      <c r="E272" s="2">
        <v>187</v>
      </c>
      <c r="F272" s="1" t="s">
        <v>4991</v>
      </c>
      <c r="G272" s="1" t="s">
        <v>4992</v>
      </c>
      <c r="H272" s="1" t="s">
        <v>2247</v>
      </c>
      <c r="I272" s="2">
        <v>100</v>
      </c>
      <c r="J272" s="3">
        <v>2053</v>
      </c>
      <c r="K272" s="3">
        <v>75</v>
      </c>
      <c r="L272" s="3">
        <v>153975</v>
      </c>
      <c r="M272" s="1" t="s">
        <v>29</v>
      </c>
      <c r="N272" s="1" t="s">
        <v>29</v>
      </c>
      <c r="O272" s="3">
        <v>0</v>
      </c>
      <c r="P272" s="4" t="s">
        <v>4993</v>
      </c>
      <c r="Q272" s="1" t="b">
        <v>0</v>
      </c>
      <c r="R272" s="2">
        <v>75</v>
      </c>
      <c r="S272" s="3">
        <v>153975</v>
      </c>
      <c r="T272" s="2" t="s">
        <v>29</v>
      </c>
      <c r="U272" s="3">
        <v>0</v>
      </c>
      <c r="V272" s="2" t="s">
        <v>29</v>
      </c>
      <c r="W272" s="3">
        <v>0</v>
      </c>
      <c r="X272" s="2" t="s">
        <v>29</v>
      </c>
      <c r="Y272" s="3">
        <v>0</v>
      </c>
      <c r="Z272" s="1" t="s">
        <v>29</v>
      </c>
      <c r="AA272" s="1" t="b">
        <v>0</v>
      </c>
    </row>
    <row r="273" spans="1:27" x14ac:dyDescent="0.25">
      <c r="A273" s="1" t="b">
        <v>0</v>
      </c>
      <c r="B273" s="1" t="s">
        <v>4994</v>
      </c>
      <c r="C273" s="2">
        <v>1</v>
      </c>
      <c r="D273" s="1" t="s">
        <v>27</v>
      </c>
      <c r="E273" s="2">
        <v>188</v>
      </c>
      <c r="F273" s="1" t="s">
        <v>4995</v>
      </c>
      <c r="G273" s="1" t="s">
        <v>4996</v>
      </c>
      <c r="H273" s="1" t="s">
        <v>4997</v>
      </c>
      <c r="I273" s="2">
        <v>20</v>
      </c>
      <c r="J273" s="3">
        <v>1500</v>
      </c>
      <c r="K273" s="3">
        <v>75</v>
      </c>
      <c r="L273" s="3">
        <v>112500</v>
      </c>
      <c r="M273" s="1" t="s">
        <v>29</v>
      </c>
      <c r="N273" s="1" t="s">
        <v>40</v>
      </c>
      <c r="O273" s="3">
        <v>0</v>
      </c>
      <c r="P273" s="4" t="s">
        <v>4993</v>
      </c>
      <c r="Q273" s="1" t="b">
        <v>0</v>
      </c>
      <c r="R273" s="2">
        <v>75</v>
      </c>
      <c r="S273" s="3">
        <v>112500</v>
      </c>
      <c r="T273" s="2" t="s">
        <v>29</v>
      </c>
      <c r="U273" s="3">
        <v>0</v>
      </c>
      <c r="V273" s="2" t="s">
        <v>29</v>
      </c>
      <c r="W273" s="3">
        <v>0</v>
      </c>
      <c r="X273" s="2" t="s">
        <v>29</v>
      </c>
      <c r="Y273" s="3">
        <v>0</v>
      </c>
      <c r="Z273" s="1" t="s">
        <v>29</v>
      </c>
      <c r="AA273" s="1" t="b">
        <v>0</v>
      </c>
    </row>
    <row r="274" spans="1:27" x14ac:dyDescent="0.25">
      <c r="A274" s="1" t="b">
        <v>0</v>
      </c>
      <c r="B274" s="1" t="s">
        <v>4998</v>
      </c>
      <c r="C274" s="2">
        <v>1</v>
      </c>
      <c r="D274" s="1" t="s">
        <v>27</v>
      </c>
      <c r="E274" s="2">
        <v>189</v>
      </c>
      <c r="F274" s="1" t="s">
        <v>4999</v>
      </c>
      <c r="G274" s="1" t="s">
        <v>5000</v>
      </c>
      <c r="H274" s="1" t="s">
        <v>2010</v>
      </c>
      <c r="I274" s="2">
        <v>1</v>
      </c>
      <c r="J274" s="3">
        <v>12397</v>
      </c>
      <c r="K274" s="3">
        <v>10</v>
      </c>
      <c r="L274" s="3">
        <v>123970</v>
      </c>
      <c r="M274" s="1" t="s">
        <v>29</v>
      </c>
      <c r="N274" s="1" t="s">
        <v>40</v>
      </c>
      <c r="O274" s="3">
        <v>0</v>
      </c>
      <c r="P274" s="4" t="s">
        <v>4993</v>
      </c>
      <c r="Q274" s="1" t="b">
        <v>0</v>
      </c>
      <c r="R274" s="2">
        <v>10</v>
      </c>
      <c r="S274" s="3">
        <v>123970</v>
      </c>
      <c r="T274" s="2" t="s">
        <v>29</v>
      </c>
      <c r="U274" s="3">
        <v>0</v>
      </c>
      <c r="V274" s="2" t="s">
        <v>29</v>
      </c>
      <c r="W274" s="3">
        <v>0</v>
      </c>
      <c r="X274" s="2" t="s">
        <v>29</v>
      </c>
      <c r="Y274" s="3">
        <v>0</v>
      </c>
      <c r="Z274" s="1" t="s">
        <v>29</v>
      </c>
      <c r="AA274" s="1" t="b">
        <v>0</v>
      </c>
    </row>
    <row r="275" spans="1:27" x14ac:dyDescent="0.25">
      <c r="A275" s="1" t="b">
        <v>0</v>
      </c>
      <c r="B275" s="1" t="s">
        <v>5001</v>
      </c>
      <c r="C275" s="2">
        <v>1</v>
      </c>
      <c r="D275" s="1" t="s">
        <v>27</v>
      </c>
      <c r="E275" s="2">
        <v>190</v>
      </c>
      <c r="F275" s="1" t="s">
        <v>4999</v>
      </c>
      <c r="G275" s="1" t="s">
        <v>5002</v>
      </c>
      <c r="H275" s="1" t="s">
        <v>2010</v>
      </c>
      <c r="I275" s="2">
        <v>1</v>
      </c>
      <c r="J275" s="3">
        <v>12397</v>
      </c>
      <c r="K275" s="3">
        <v>10</v>
      </c>
      <c r="L275" s="3">
        <v>123970</v>
      </c>
      <c r="M275" s="1" t="s">
        <v>29</v>
      </c>
      <c r="N275" s="1" t="s">
        <v>40</v>
      </c>
      <c r="O275" s="3">
        <v>0</v>
      </c>
      <c r="P275" s="4" t="s">
        <v>4993</v>
      </c>
      <c r="Q275" s="1" t="b">
        <v>0</v>
      </c>
      <c r="R275" s="2">
        <v>10</v>
      </c>
      <c r="S275" s="3">
        <v>123970</v>
      </c>
      <c r="T275" s="2" t="s">
        <v>29</v>
      </c>
      <c r="U275" s="3">
        <v>0</v>
      </c>
      <c r="V275" s="2" t="s">
        <v>29</v>
      </c>
      <c r="W275" s="3">
        <v>0</v>
      </c>
      <c r="X275" s="2" t="s">
        <v>29</v>
      </c>
      <c r="Y275" s="3">
        <v>0</v>
      </c>
      <c r="Z275" s="1" t="s">
        <v>29</v>
      </c>
      <c r="AA275" s="1" t="b">
        <v>0</v>
      </c>
    </row>
    <row r="276" spans="1:27" x14ac:dyDescent="0.25">
      <c r="A276" s="1"/>
      <c r="B276" s="1"/>
      <c r="C276" s="2"/>
      <c r="D276" s="1"/>
      <c r="E276" s="2"/>
      <c r="F276" s="1"/>
      <c r="G276" s="1"/>
      <c r="H276" s="1"/>
      <c r="I276" s="2"/>
      <c r="J276" s="3"/>
      <c r="K276" s="3"/>
      <c r="L276" s="6">
        <f>SUBTOTAL(9,L272:L275)</f>
        <v>514415</v>
      </c>
      <c r="M276" s="1"/>
      <c r="N276" s="1"/>
      <c r="O276" s="3"/>
      <c r="P276" s="4"/>
      <c r="Q276" s="1"/>
      <c r="R276" s="2"/>
      <c r="S276" s="3"/>
      <c r="T276" s="2"/>
      <c r="U276" s="3"/>
      <c r="V276" s="2"/>
      <c r="W276" s="3"/>
      <c r="X276" s="2"/>
      <c r="Y276" s="3"/>
      <c r="Z276" s="1"/>
      <c r="AA276" s="1"/>
    </row>
    <row r="277" spans="1:27" x14ac:dyDescent="0.25">
      <c r="A277" s="5" t="s">
        <v>5003</v>
      </c>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1:27" x14ac:dyDescent="0.25">
      <c r="A278" s="1" t="b">
        <v>0</v>
      </c>
      <c r="B278" s="1" t="s">
        <v>5004</v>
      </c>
      <c r="C278" s="2">
        <v>2</v>
      </c>
      <c r="D278" s="1" t="s">
        <v>748</v>
      </c>
      <c r="E278" s="2">
        <v>158</v>
      </c>
      <c r="F278" s="1" t="s">
        <v>2224</v>
      </c>
      <c r="G278" s="1" t="s">
        <v>2225</v>
      </c>
      <c r="H278" s="1" t="s">
        <v>2225</v>
      </c>
      <c r="I278" s="2">
        <v>25</v>
      </c>
      <c r="J278" s="3">
        <v>2500</v>
      </c>
      <c r="K278" s="3">
        <v>5</v>
      </c>
      <c r="L278" s="3">
        <v>12500</v>
      </c>
      <c r="M278" s="1" t="s">
        <v>29</v>
      </c>
      <c r="N278" s="1" t="s">
        <v>40</v>
      </c>
      <c r="O278" s="3">
        <v>0</v>
      </c>
      <c r="P278" s="4" t="s">
        <v>5005</v>
      </c>
      <c r="Q278" s="1" t="b">
        <v>0</v>
      </c>
      <c r="R278" s="2">
        <v>5</v>
      </c>
      <c r="S278" s="3">
        <v>12500</v>
      </c>
      <c r="T278" s="2" t="s">
        <v>29</v>
      </c>
      <c r="U278" s="3">
        <v>0</v>
      </c>
      <c r="V278" s="2" t="s">
        <v>29</v>
      </c>
      <c r="W278" s="3">
        <v>0</v>
      </c>
      <c r="X278" s="2" t="s">
        <v>29</v>
      </c>
      <c r="Y278" s="3">
        <v>0</v>
      </c>
      <c r="Z278" s="1" t="s">
        <v>29</v>
      </c>
      <c r="AA278" s="1" t="b">
        <v>0</v>
      </c>
    </row>
    <row r="279" spans="1:27" x14ac:dyDescent="0.25">
      <c r="A279" s="1" t="b">
        <v>0</v>
      </c>
      <c r="B279" s="1" t="s">
        <v>5006</v>
      </c>
      <c r="C279" s="2">
        <v>2</v>
      </c>
      <c r="D279" s="1" t="s">
        <v>748</v>
      </c>
      <c r="E279" s="2">
        <v>159</v>
      </c>
      <c r="F279" s="1" t="s">
        <v>2226</v>
      </c>
      <c r="G279" s="1" t="s">
        <v>2227</v>
      </c>
      <c r="H279" s="1" t="s">
        <v>2227</v>
      </c>
      <c r="I279" s="2">
        <v>25</v>
      </c>
      <c r="J279" s="3">
        <v>2500</v>
      </c>
      <c r="K279" s="3">
        <v>6</v>
      </c>
      <c r="L279" s="3">
        <v>15000</v>
      </c>
      <c r="M279" s="1" t="s">
        <v>29</v>
      </c>
      <c r="N279" s="1" t="s">
        <v>40</v>
      </c>
      <c r="O279" s="3">
        <v>0</v>
      </c>
      <c r="P279" s="4" t="s">
        <v>5005</v>
      </c>
      <c r="Q279" s="1" t="b">
        <v>0</v>
      </c>
      <c r="R279" s="2">
        <v>6</v>
      </c>
      <c r="S279" s="3">
        <v>15000</v>
      </c>
      <c r="T279" s="2" t="s">
        <v>29</v>
      </c>
      <c r="U279" s="3">
        <v>0</v>
      </c>
      <c r="V279" s="2" t="s">
        <v>29</v>
      </c>
      <c r="W279" s="3">
        <v>0</v>
      </c>
      <c r="X279" s="2" t="s">
        <v>29</v>
      </c>
      <c r="Y279" s="3">
        <v>0</v>
      </c>
      <c r="Z279" s="1" t="s">
        <v>29</v>
      </c>
      <c r="AA279" s="1" t="b">
        <v>0</v>
      </c>
    </row>
    <row r="280" spans="1:27" x14ac:dyDescent="0.25">
      <c r="A280" s="1" t="b">
        <v>0</v>
      </c>
      <c r="B280" s="1" t="s">
        <v>5007</v>
      </c>
      <c r="C280" s="2">
        <v>2</v>
      </c>
      <c r="D280" s="1" t="s">
        <v>748</v>
      </c>
      <c r="E280" s="2">
        <v>160</v>
      </c>
      <c r="F280" s="1" t="s">
        <v>2228</v>
      </c>
      <c r="G280" s="1" t="s">
        <v>2229</v>
      </c>
      <c r="H280" s="1" t="s">
        <v>2229</v>
      </c>
      <c r="I280" s="2">
        <v>25</v>
      </c>
      <c r="J280" s="3">
        <v>2500</v>
      </c>
      <c r="K280" s="3">
        <v>5</v>
      </c>
      <c r="L280" s="3">
        <v>12500</v>
      </c>
      <c r="M280" s="1" t="s">
        <v>29</v>
      </c>
      <c r="N280" s="1" t="s">
        <v>40</v>
      </c>
      <c r="O280" s="3">
        <v>0</v>
      </c>
      <c r="P280" s="4" t="s">
        <v>5005</v>
      </c>
      <c r="Q280" s="1" t="b">
        <v>0</v>
      </c>
      <c r="R280" s="2">
        <v>5</v>
      </c>
      <c r="S280" s="3">
        <v>12500</v>
      </c>
      <c r="T280" s="2" t="s">
        <v>29</v>
      </c>
      <c r="U280" s="3">
        <v>0</v>
      </c>
      <c r="V280" s="2" t="s">
        <v>29</v>
      </c>
      <c r="W280" s="3">
        <v>0</v>
      </c>
      <c r="X280" s="2" t="s">
        <v>29</v>
      </c>
      <c r="Y280" s="3">
        <v>0</v>
      </c>
      <c r="Z280" s="1" t="s">
        <v>29</v>
      </c>
      <c r="AA280" s="1" t="b">
        <v>0</v>
      </c>
    </row>
    <row r="281" spans="1:27" x14ac:dyDescent="0.25">
      <c r="A281" s="1" t="b">
        <v>0</v>
      </c>
      <c r="B281" s="1" t="s">
        <v>5008</v>
      </c>
      <c r="C281" s="2">
        <v>4</v>
      </c>
      <c r="D281" s="1" t="s">
        <v>848</v>
      </c>
      <c r="E281" s="2">
        <v>161</v>
      </c>
      <c r="F281" s="1" t="s">
        <v>2224</v>
      </c>
      <c r="G281" s="1" t="s">
        <v>2225</v>
      </c>
      <c r="H281" s="1" t="s">
        <v>2225</v>
      </c>
      <c r="I281" s="2">
        <v>25</v>
      </c>
      <c r="J281" s="3">
        <v>2500</v>
      </c>
      <c r="K281" s="3">
        <v>5</v>
      </c>
      <c r="L281" s="3">
        <v>12500</v>
      </c>
      <c r="M281" s="1" t="s">
        <v>29</v>
      </c>
      <c r="N281" s="1" t="s">
        <v>40</v>
      </c>
      <c r="O281" s="3">
        <v>0</v>
      </c>
      <c r="P281" s="4" t="s">
        <v>5005</v>
      </c>
      <c r="Q281" s="1" t="b">
        <v>0</v>
      </c>
      <c r="R281" s="2">
        <v>5</v>
      </c>
      <c r="S281" s="3">
        <v>12500</v>
      </c>
      <c r="T281" s="2" t="s">
        <v>29</v>
      </c>
      <c r="U281" s="3">
        <v>0</v>
      </c>
      <c r="V281" s="2" t="s">
        <v>29</v>
      </c>
      <c r="W281" s="3">
        <v>0</v>
      </c>
      <c r="X281" s="2" t="s">
        <v>29</v>
      </c>
      <c r="Y281" s="3">
        <v>0</v>
      </c>
      <c r="Z281" s="1" t="s">
        <v>29</v>
      </c>
      <c r="AA281" s="1" t="b">
        <v>0</v>
      </c>
    </row>
    <row r="282" spans="1:27" x14ac:dyDescent="0.25">
      <c r="A282" s="1" t="b">
        <v>0</v>
      </c>
      <c r="B282" s="1" t="s">
        <v>5009</v>
      </c>
      <c r="C282" s="2">
        <v>4</v>
      </c>
      <c r="D282" s="1" t="s">
        <v>848</v>
      </c>
      <c r="E282" s="2">
        <v>162</v>
      </c>
      <c r="F282" s="1" t="s">
        <v>2226</v>
      </c>
      <c r="G282" s="1" t="s">
        <v>2227</v>
      </c>
      <c r="H282" s="1" t="s">
        <v>2227</v>
      </c>
      <c r="I282" s="2">
        <v>25</v>
      </c>
      <c r="J282" s="3">
        <v>2500</v>
      </c>
      <c r="K282" s="3">
        <v>4</v>
      </c>
      <c r="L282" s="3">
        <v>10000</v>
      </c>
      <c r="M282" s="1" t="s">
        <v>29</v>
      </c>
      <c r="N282" s="1" t="s">
        <v>40</v>
      </c>
      <c r="O282" s="3">
        <v>0</v>
      </c>
      <c r="P282" s="4" t="s">
        <v>5005</v>
      </c>
      <c r="Q282" s="1" t="b">
        <v>0</v>
      </c>
      <c r="R282" s="2">
        <v>4</v>
      </c>
      <c r="S282" s="3">
        <v>10000</v>
      </c>
      <c r="T282" s="2" t="s">
        <v>29</v>
      </c>
      <c r="U282" s="3">
        <v>0</v>
      </c>
      <c r="V282" s="2" t="s">
        <v>29</v>
      </c>
      <c r="W282" s="3">
        <v>0</v>
      </c>
      <c r="X282" s="2" t="s">
        <v>29</v>
      </c>
      <c r="Y282" s="3">
        <v>0</v>
      </c>
      <c r="Z282" s="1" t="s">
        <v>29</v>
      </c>
      <c r="AA282" s="1" t="b">
        <v>0</v>
      </c>
    </row>
    <row r="283" spans="1:27" x14ac:dyDescent="0.25">
      <c r="A283" s="1" t="b">
        <v>0</v>
      </c>
      <c r="B283" s="1" t="s">
        <v>5010</v>
      </c>
      <c r="C283" s="2">
        <v>4</v>
      </c>
      <c r="D283" s="1" t="s">
        <v>848</v>
      </c>
      <c r="E283" s="2">
        <v>163</v>
      </c>
      <c r="F283" s="1" t="s">
        <v>2228</v>
      </c>
      <c r="G283" s="1" t="s">
        <v>2229</v>
      </c>
      <c r="H283" s="1" t="s">
        <v>2229</v>
      </c>
      <c r="I283" s="2">
        <v>25</v>
      </c>
      <c r="J283" s="3">
        <v>2500</v>
      </c>
      <c r="K283" s="3">
        <v>5</v>
      </c>
      <c r="L283" s="3">
        <v>12500</v>
      </c>
      <c r="M283" s="1" t="s">
        <v>29</v>
      </c>
      <c r="N283" s="1" t="s">
        <v>40</v>
      </c>
      <c r="O283" s="3">
        <v>0</v>
      </c>
      <c r="P283" s="4" t="s">
        <v>5005</v>
      </c>
      <c r="Q283" s="1" t="b">
        <v>0</v>
      </c>
      <c r="R283" s="2">
        <v>5</v>
      </c>
      <c r="S283" s="3">
        <v>12500</v>
      </c>
      <c r="T283" s="2" t="s">
        <v>29</v>
      </c>
      <c r="U283" s="3">
        <v>0</v>
      </c>
      <c r="V283" s="2" t="s">
        <v>29</v>
      </c>
      <c r="W283" s="3">
        <v>0</v>
      </c>
      <c r="X283" s="2" t="s">
        <v>29</v>
      </c>
      <c r="Y283" s="3">
        <v>0</v>
      </c>
      <c r="Z283" s="1" t="s">
        <v>29</v>
      </c>
      <c r="AA283" s="1" t="b">
        <v>0</v>
      </c>
    </row>
    <row r="284" spans="1:27" x14ac:dyDescent="0.25">
      <c r="A284" s="1"/>
      <c r="B284" s="1"/>
      <c r="C284" s="2"/>
      <c r="D284" s="1"/>
      <c r="E284" s="2"/>
      <c r="F284" s="1"/>
      <c r="G284" s="1"/>
      <c r="H284" s="1"/>
      <c r="I284" s="2"/>
      <c r="J284" s="3"/>
      <c r="K284" s="3"/>
      <c r="L284" s="6">
        <f>SUBTOTAL(9,L278:L283)</f>
        <v>75000</v>
      </c>
      <c r="M284" s="1"/>
      <c r="N284" s="1"/>
      <c r="O284" s="3"/>
      <c r="P284" s="4"/>
      <c r="Q284" s="1"/>
      <c r="R284" s="2"/>
      <c r="S284" s="3"/>
      <c r="T284" s="2"/>
      <c r="U284" s="3"/>
      <c r="V284" s="2"/>
      <c r="W284" s="3"/>
      <c r="X284" s="2"/>
      <c r="Y284" s="3"/>
      <c r="Z284" s="1"/>
      <c r="AA284" s="1"/>
    </row>
    <row r="285" spans="1:27" x14ac:dyDescent="0.25">
      <c r="A285" s="1"/>
      <c r="B285" s="1"/>
      <c r="C285" s="2"/>
      <c r="D285" s="1"/>
      <c r="E285" s="2"/>
      <c r="F285" s="1"/>
      <c r="G285" s="1"/>
      <c r="H285" s="1"/>
      <c r="I285" s="2"/>
      <c r="J285" s="3"/>
      <c r="K285" s="3"/>
      <c r="L285" s="6">
        <f>SUBTOTAL(9,L4:L6,L9:L12,L15:L20,L23:L269,L272:L275,L278:L283)</f>
        <v>4891165</v>
      </c>
      <c r="M285" s="1"/>
      <c r="N285" s="1"/>
      <c r="O285" s="3"/>
      <c r="P285" s="4"/>
      <c r="Q285" s="1"/>
      <c r="R285" s="2"/>
      <c r="S285" s="3"/>
      <c r="T285" s="2"/>
      <c r="U285" s="3"/>
      <c r="V285" s="2"/>
      <c r="W285" s="3"/>
      <c r="X285" s="2"/>
      <c r="Y285" s="3"/>
      <c r="Z285" s="1"/>
      <c r="AA285" s="1"/>
    </row>
    <row r="286" spans="1:27" x14ac:dyDescent="0.25">
      <c r="A286" s="5" t="s">
        <v>5011</v>
      </c>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1:27" x14ac:dyDescent="0.25">
      <c r="A287" s="5" t="s">
        <v>5012</v>
      </c>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1:27" x14ac:dyDescent="0.25">
      <c r="A288" s="1" t="b">
        <v>0</v>
      </c>
      <c r="B288" s="1" t="s">
        <v>5013</v>
      </c>
      <c r="C288" s="2">
        <v>1</v>
      </c>
      <c r="D288" s="1" t="s">
        <v>27</v>
      </c>
      <c r="E288" s="2">
        <v>7</v>
      </c>
      <c r="F288" s="1" t="s">
        <v>2230</v>
      </c>
      <c r="G288" s="1" t="s">
        <v>2231</v>
      </c>
      <c r="H288" s="1" t="s">
        <v>2232</v>
      </c>
      <c r="I288" s="2">
        <v>1</v>
      </c>
      <c r="J288" s="3">
        <v>6354</v>
      </c>
      <c r="K288" s="3">
        <v>3</v>
      </c>
      <c r="L288" s="3">
        <v>19062</v>
      </c>
      <c r="M288" s="1" t="s">
        <v>29</v>
      </c>
      <c r="N288" s="1" t="s">
        <v>30</v>
      </c>
      <c r="O288" s="3">
        <v>0</v>
      </c>
      <c r="P288" s="4" t="s">
        <v>4724</v>
      </c>
      <c r="Q288" s="1" t="b">
        <v>0</v>
      </c>
      <c r="R288" s="2">
        <v>3</v>
      </c>
      <c r="S288" s="3">
        <v>19062</v>
      </c>
      <c r="T288" s="2" t="s">
        <v>29</v>
      </c>
      <c r="U288" s="3">
        <v>0</v>
      </c>
      <c r="V288" s="2" t="s">
        <v>29</v>
      </c>
      <c r="W288" s="3">
        <v>0</v>
      </c>
      <c r="X288" s="2" t="s">
        <v>29</v>
      </c>
      <c r="Y288" s="3">
        <v>0</v>
      </c>
      <c r="Z288" s="1" t="s">
        <v>31</v>
      </c>
      <c r="AA288" s="1" t="b">
        <v>0</v>
      </c>
    </row>
    <row r="289" spans="1:27" x14ac:dyDescent="0.25">
      <c r="A289" s="1" t="b">
        <v>0</v>
      </c>
      <c r="B289" s="1" t="s">
        <v>5014</v>
      </c>
      <c r="C289" s="2">
        <v>1</v>
      </c>
      <c r="D289" s="1" t="s">
        <v>27</v>
      </c>
      <c r="E289" s="2">
        <v>10</v>
      </c>
      <c r="F289" s="1" t="s">
        <v>2233</v>
      </c>
      <c r="G289" s="1" t="s">
        <v>2234</v>
      </c>
      <c r="H289" s="1" t="s">
        <v>2235</v>
      </c>
      <c r="I289" s="2">
        <v>1000</v>
      </c>
      <c r="J289" s="3">
        <v>2750</v>
      </c>
      <c r="K289" s="3">
        <v>1</v>
      </c>
      <c r="L289" s="3">
        <v>2750</v>
      </c>
      <c r="M289" s="1" t="s">
        <v>29</v>
      </c>
      <c r="N289" s="1" t="s">
        <v>40</v>
      </c>
      <c r="O289" s="3">
        <v>0</v>
      </c>
      <c r="P289" s="4" t="s">
        <v>4724</v>
      </c>
      <c r="Q289" s="1" t="b">
        <v>0</v>
      </c>
      <c r="R289" s="2">
        <v>1</v>
      </c>
      <c r="S289" s="3">
        <v>2750</v>
      </c>
      <c r="T289" s="2" t="s">
        <v>29</v>
      </c>
      <c r="U289" s="3">
        <v>0</v>
      </c>
      <c r="V289" s="2" t="s">
        <v>29</v>
      </c>
      <c r="W289" s="3">
        <v>0</v>
      </c>
      <c r="X289" s="2" t="s">
        <v>29</v>
      </c>
      <c r="Y289" s="3">
        <v>0</v>
      </c>
      <c r="Z289" s="1" t="s">
        <v>31</v>
      </c>
      <c r="AA289" s="1" t="b">
        <v>0</v>
      </c>
    </row>
    <row r="290" spans="1:27" x14ac:dyDescent="0.25">
      <c r="A290" s="1" t="b">
        <v>0</v>
      </c>
      <c r="B290" s="1" t="s">
        <v>5015</v>
      </c>
      <c r="C290" s="2">
        <v>1</v>
      </c>
      <c r="D290" s="1" t="s">
        <v>27</v>
      </c>
      <c r="E290" s="2">
        <v>37</v>
      </c>
      <c r="F290" s="1" t="s">
        <v>2236</v>
      </c>
      <c r="G290" s="1" t="s">
        <v>2237</v>
      </c>
      <c r="H290" s="1" t="s">
        <v>2238</v>
      </c>
      <c r="I290" s="2">
        <v>2000</v>
      </c>
      <c r="J290" s="3">
        <v>1426</v>
      </c>
      <c r="K290" s="3">
        <v>4</v>
      </c>
      <c r="L290" s="3">
        <v>5704</v>
      </c>
      <c r="M290" s="1" t="s">
        <v>29</v>
      </c>
      <c r="N290" s="1" t="s">
        <v>30</v>
      </c>
      <c r="O290" s="3">
        <v>0</v>
      </c>
      <c r="P290" s="4" t="s">
        <v>4724</v>
      </c>
      <c r="Q290" s="1" t="b">
        <v>0</v>
      </c>
      <c r="R290" s="2">
        <v>4</v>
      </c>
      <c r="S290" s="3">
        <v>5704</v>
      </c>
      <c r="T290" s="2" t="s">
        <v>29</v>
      </c>
      <c r="U290" s="3">
        <v>0</v>
      </c>
      <c r="V290" s="2" t="s">
        <v>29</v>
      </c>
      <c r="W290" s="3">
        <v>0</v>
      </c>
      <c r="X290" s="2" t="s">
        <v>29</v>
      </c>
      <c r="Y290" s="3">
        <v>0</v>
      </c>
      <c r="Z290" s="1" t="s">
        <v>31</v>
      </c>
      <c r="AA290" s="1" t="b">
        <v>0</v>
      </c>
    </row>
    <row r="291" spans="1:27" x14ac:dyDescent="0.25">
      <c r="A291" s="1" t="b">
        <v>0</v>
      </c>
      <c r="B291" s="1" t="s">
        <v>5016</v>
      </c>
      <c r="C291" s="2">
        <v>1</v>
      </c>
      <c r="D291" s="1" t="s">
        <v>27</v>
      </c>
      <c r="E291" s="2">
        <v>52</v>
      </c>
      <c r="F291" s="1" t="s">
        <v>2239</v>
      </c>
      <c r="G291" s="1" t="s">
        <v>2240</v>
      </c>
      <c r="H291" s="1" t="s">
        <v>2106</v>
      </c>
      <c r="I291" s="2">
        <v>100</v>
      </c>
      <c r="J291" s="3">
        <v>685</v>
      </c>
      <c r="K291" s="3">
        <v>55</v>
      </c>
      <c r="L291" s="3">
        <v>37675</v>
      </c>
      <c r="M291" s="1" t="s">
        <v>29</v>
      </c>
      <c r="N291" s="1" t="s">
        <v>40</v>
      </c>
      <c r="O291" s="3">
        <v>0</v>
      </c>
      <c r="P291" s="4" t="s">
        <v>4724</v>
      </c>
      <c r="Q291" s="1" t="b">
        <v>0</v>
      </c>
      <c r="R291" s="2">
        <v>55</v>
      </c>
      <c r="S291" s="3">
        <v>37675</v>
      </c>
      <c r="T291" s="2" t="s">
        <v>29</v>
      </c>
      <c r="U291" s="3">
        <v>0</v>
      </c>
      <c r="V291" s="2" t="s">
        <v>29</v>
      </c>
      <c r="W291" s="3">
        <v>0</v>
      </c>
      <c r="X291" s="2" t="s">
        <v>29</v>
      </c>
      <c r="Y291" s="3">
        <v>0</v>
      </c>
      <c r="Z291" s="1" t="s">
        <v>31</v>
      </c>
      <c r="AA291" s="1" t="b">
        <v>0</v>
      </c>
    </row>
    <row r="292" spans="1:27" x14ac:dyDescent="0.25">
      <c r="A292" s="1" t="b">
        <v>0</v>
      </c>
      <c r="B292" s="1" t="s">
        <v>5017</v>
      </c>
      <c r="C292" s="2">
        <v>1</v>
      </c>
      <c r="D292" s="1" t="s">
        <v>27</v>
      </c>
      <c r="E292" s="2">
        <v>53</v>
      </c>
      <c r="F292" s="1" t="s">
        <v>2241</v>
      </c>
      <c r="G292" s="1" t="s">
        <v>2242</v>
      </c>
      <c r="H292" s="1" t="s">
        <v>2243</v>
      </c>
      <c r="I292" s="2">
        <v>100</v>
      </c>
      <c r="J292" s="3">
        <v>140</v>
      </c>
      <c r="K292" s="3">
        <v>2</v>
      </c>
      <c r="L292" s="3">
        <v>280</v>
      </c>
      <c r="M292" s="1" t="s">
        <v>29</v>
      </c>
      <c r="N292" s="1" t="s">
        <v>30</v>
      </c>
      <c r="O292" s="3">
        <v>0</v>
      </c>
      <c r="P292" s="4" t="s">
        <v>4724</v>
      </c>
      <c r="Q292" s="1" t="b">
        <v>0</v>
      </c>
      <c r="R292" s="2">
        <v>2</v>
      </c>
      <c r="S292" s="3">
        <v>280</v>
      </c>
      <c r="T292" s="2" t="s">
        <v>29</v>
      </c>
      <c r="U292" s="3">
        <v>0</v>
      </c>
      <c r="V292" s="2" t="s">
        <v>29</v>
      </c>
      <c r="W292" s="3">
        <v>0</v>
      </c>
      <c r="X292" s="2" t="s">
        <v>29</v>
      </c>
      <c r="Y292" s="3">
        <v>0</v>
      </c>
      <c r="Z292" s="1" t="s">
        <v>31</v>
      </c>
      <c r="AA292" s="1" t="b">
        <v>0</v>
      </c>
    </row>
    <row r="293" spans="1:27" x14ac:dyDescent="0.25">
      <c r="A293" s="1" t="b">
        <v>0</v>
      </c>
      <c r="B293" s="1" t="s">
        <v>5018</v>
      </c>
      <c r="C293" s="2">
        <v>1</v>
      </c>
      <c r="D293" s="1" t="s">
        <v>27</v>
      </c>
      <c r="E293" s="2">
        <v>54</v>
      </c>
      <c r="F293" s="1" t="s">
        <v>2244</v>
      </c>
      <c r="G293" s="1" t="s">
        <v>2245</v>
      </c>
      <c r="H293" s="1" t="s">
        <v>2106</v>
      </c>
      <c r="I293" s="2">
        <v>1</v>
      </c>
      <c r="J293" s="3">
        <v>11900</v>
      </c>
      <c r="K293" s="3">
        <v>1</v>
      </c>
      <c r="L293" s="3">
        <v>11900</v>
      </c>
      <c r="M293" s="1" t="s">
        <v>29</v>
      </c>
      <c r="N293" s="1" t="s">
        <v>30</v>
      </c>
      <c r="O293" s="3">
        <v>0</v>
      </c>
      <c r="P293" s="4" t="s">
        <v>4724</v>
      </c>
      <c r="Q293" s="1" t="b">
        <v>0</v>
      </c>
      <c r="R293" s="2">
        <v>1</v>
      </c>
      <c r="S293" s="3">
        <v>11900</v>
      </c>
      <c r="T293" s="2" t="s">
        <v>29</v>
      </c>
      <c r="U293" s="3">
        <v>0</v>
      </c>
      <c r="V293" s="2" t="s">
        <v>29</v>
      </c>
      <c r="W293" s="3">
        <v>0</v>
      </c>
      <c r="X293" s="2" t="s">
        <v>29</v>
      </c>
      <c r="Y293" s="3">
        <v>0</v>
      </c>
      <c r="Z293" s="1" t="s">
        <v>31</v>
      </c>
      <c r="AA293" s="1" t="b">
        <v>0</v>
      </c>
    </row>
    <row r="294" spans="1:27" x14ac:dyDescent="0.25">
      <c r="A294" s="1" t="b">
        <v>0</v>
      </c>
      <c r="B294" s="1" t="s">
        <v>5019</v>
      </c>
      <c r="C294" s="2">
        <v>1</v>
      </c>
      <c r="D294" s="1" t="s">
        <v>27</v>
      </c>
      <c r="E294" s="2">
        <v>58</v>
      </c>
      <c r="F294" s="1" t="s">
        <v>1984</v>
      </c>
      <c r="G294" s="1" t="s">
        <v>2246</v>
      </c>
      <c r="H294" s="1" t="s">
        <v>2247</v>
      </c>
      <c r="I294" s="2">
        <v>100</v>
      </c>
      <c r="J294" s="3">
        <v>518</v>
      </c>
      <c r="K294" s="3">
        <v>4</v>
      </c>
      <c r="L294" s="3">
        <v>2072</v>
      </c>
      <c r="M294" s="1" t="s">
        <v>29</v>
      </c>
      <c r="N294" s="1" t="s">
        <v>30</v>
      </c>
      <c r="O294" s="3">
        <v>0</v>
      </c>
      <c r="P294" s="4" t="s">
        <v>4724</v>
      </c>
      <c r="Q294" s="1" t="b">
        <v>0</v>
      </c>
      <c r="R294" s="2">
        <v>4</v>
      </c>
      <c r="S294" s="3">
        <v>2072</v>
      </c>
      <c r="T294" s="2" t="s">
        <v>29</v>
      </c>
      <c r="U294" s="3">
        <v>0</v>
      </c>
      <c r="V294" s="2" t="s">
        <v>29</v>
      </c>
      <c r="W294" s="3">
        <v>0</v>
      </c>
      <c r="X294" s="2" t="s">
        <v>29</v>
      </c>
      <c r="Y294" s="3">
        <v>0</v>
      </c>
      <c r="Z294" s="1" t="s">
        <v>31</v>
      </c>
      <c r="AA294" s="1" t="b">
        <v>0</v>
      </c>
    </row>
    <row r="295" spans="1:27" x14ac:dyDescent="0.25">
      <c r="A295" s="1" t="b">
        <v>0</v>
      </c>
      <c r="B295" s="1" t="s">
        <v>5020</v>
      </c>
      <c r="C295" s="2">
        <v>1</v>
      </c>
      <c r="D295" s="1" t="s">
        <v>27</v>
      </c>
      <c r="E295" s="2">
        <v>59</v>
      </c>
      <c r="F295" s="1" t="s">
        <v>2248</v>
      </c>
      <c r="G295" s="1" t="s">
        <v>2249</v>
      </c>
      <c r="H295" s="1" t="s">
        <v>2250</v>
      </c>
      <c r="I295" s="2">
        <v>2</v>
      </c>
      <c r="J295" s="3">
        <v>77</v>
      </c>
      <c r="K295" s="3">
        <v>20</v>
      </c>
      <c r="L295" s="3">
        <v>1540</v>
      </c>
      <c r="M295" s="1" t="s">
        <v>29</v>
      </c>
      <c r="N295" s="1" t="s">
        <v>30</v>
      </c>
      <c r="O295" s="3">
        <v>0</v>
      </c>
      <c r="P295" s="4" t="s">
        <v>4724</v>
      </c>
      <c r="Q295" s="1" t="b">
        <v>0</v>
      </c>
      <c r="R295" s="2">
        <v>20</v>
      </c>
      <c r="S295" s="3">
        <v>1540</v>
      </c>
      <c r="T295" s="2" t="s">
        <v>29</v>
      </c>
      <c r="U295" s="3">
        <v>0</v>
      </c>
      <c r="V295" s="2" t="s">
        <v>29</v>
      </c>
      <c r="W295" s="3">
        <v>0</v>
      </c>
      <c r="X295" s="2" t="s">
        <v>29</v>
      </c>
      <c r="Y295" s="3">
        <v>0</v>
      </c>
      <c r="Z295" s="1" t="s">
        <v>31</v>
      </c>
      <c r="AA295" s="1" t="b">
        <v>0</v>
      </c>
    </row>
    <row r="296" spans="1:27" x14ac:dyDescent="0.25">
      <c r="A296" s="1" t="b">
        <v>0</v>
      </c>
      <c r="B296" s="1" t="s">
        <v>5021</v>
      </c>
      <c r="C296" s="2">
        <v>1</v>
      </c>
      <c r="D296" s="1" t="s">
        <v>27</v>
      </c>
      <c r="E296" s="2">
        <v>61</v>
      </c>
      <c r="F296" s="1" t="s">
        <v>2251</v>
      </c>
      <c r="G296" s="1" t="s">
        <v>2252</v>
      </c>
      <c r="H296" s="1" t="s">
        <v>2253</v>
      </c>
      <c r="I296" s="2">
        <v>100</v>
      </c>
      <c r="J296" s="3">
        <v>1093</v>
      </c>
      <c r="K296" s="3">
        <v>40</v>
      </c>
      <c r="L296" s="3">
        <v>43720</v>
      </c>
      <c r="M296" s="1" t="s">
        <v>29</v>
      </c>
      <c r="N296" s="1" t="s">
        <v>30</v>
      </c>
      <c r="O296" s="3">
        <v>0</v>
      </c>
      <c r="P296" s="4" t="s">
        <v>4724</v>
      </c>
      <c r="Q296" s="1" t="b">
        <v>0</v>
      </c>
      <c r="R296" s="2">
        <v>40</v>
      </c>
      <c r="S296" s="3">
        <v>43720</v>
      </c>
      <c r="T296" s="2" t="s">
        <v>29</v>
      </c>
      <c r="U296" s="3">
        <v>0</v>
      </c>
      <c r="V296" s="2" t="s">
        <v>29</v>
      </c>
      <c r="W296" s="3">
        <v>0</v>
      </c>
      <c r="X296" s="2" t="s">
        <v>29</v>
      </c>
      <c r="Y296" s="3">
        <v>0</v>
      </c>
      <c r="Z296" s="1" t="s">
        <v>31</v>
      </c>
      <c r="AA296" s="1" t="b">
        <v>0</v>
      </c>
    </row>
    <row r="297" spans="1:27" x14ac:dyDescent="0.25">
      <c r="A297" s="1" t="b">
        <v>0</v>
      </c>
      <c r="B297" s="1" t="s">
        <v>5022</v>
      </c>
      <c r="C297" s="2">
        <v>1</v>
      </c>
      <c r="D297" s="1" t="s">
        <v>27</v>
      </c>
      <c r="E297" s="2">
        <v>62</v>
      </c>
      <c r="F297" s="1" t="s">
        <v>2124</v>
      </c>
      <c r="G297" s="1" t="s">
        <v>2254</v>
      </c>
      <c r="H297" s="1" t="s">
        <v>2013</v>
      </c>
      <c r="I297" s="2">
        <v>1</v>
      </c>
      <c r="J297" s="3">
        <v>3488</v>
      </c>
      <c r="K297" s="3">
        <v>2</v>
      </c>
      <c r="L297" s="3">
        <v>6976</v>
      </c>
      <c r="M297" s="1" t="s">
        <v>29</v>
      </c>
      <c r="N297" s="1" t="s">
        <v>40</v>
      </c>
      <c r="O297" s="3">
        <v>0</v>
      </c>
      <c r="P297" s="4" t="s">
        <v>4724</v>
      </c>
      <c r="Q297" s="1" t="b">
        <v>0</v>
      </c>
      <c r="R297" s="2">
        <v>2</v>
      </c>
      <c r="S297" s="3">
        <v>6976</v>
      </c>
      <c r="T297" s="2" t="s">
        <v>29</v>
      </c>
      <c r="U297" s="3">
        <v>0</v>
      </c>
      <c r="V297" s="2" t="s">
        <v>29</v>
      </c>
      <c r="W297" s="3">
        <v>0</v>
      </c>
      <c r="X297" s="2" t="s">
        <v>29</v>
      </c>
      <c r="Y297" s="3">
        <v>0</v>
      </c>
      <c r="Z297" s="1" t="s">
        <v>31</v>
      </c>
      <c r="AA297" s="1" t="b">
        <v>0</v>
      </c>
    </row>
    <row r="298" spans="1:27" x14ac:dyDescent="0.25">
      <c r="A298" s="1" t="b">
        <v>0</v>
      </c>
      <c r="B298" s="1" t="s">
        <v>5023</v>
      </c>
      <c r="C298" s="2">
        <v>1</v>
      </c>
      <c r="D298" s="1" t="s">
        <v>27</v>
      </c>
      <c r="E298" s="2">
        <v>67</v>
      </c>
      <c r="F298" s="1" t="s">
        <v>2124</v>
      </c>
      <c r="G298" s="1" t="s">
        <v>2255</v>
      </c>
      <c r="H298" s="1" t="s">
        <v>2013</v>
      </c>
      <c r="I298" s="2">
        <v>1</v>
      </c>
      <c r="J298" s="3">
        <v>6645</v>
      </c>
      <c r="K298" s="3">
        <v>1</v>
      </c>
      <c r="L298" s="3">
        <v>6645</v>
      </c>
      <c r="M298" s="1" t="s">
        <v>29</v>
      </c>
      <c r="N298" s="1" t="s">
        <v>30</v>
      </c>
      <c r="O298" s="3">
        <v>0</v>
      </c>
      <c r="P298" s="4" t="s">
        <v>4724</v>
      </c>
      <c r="Q298" s="1" t="b">
        <v>0</v>
      </c>
      <c r="R298" s="2">
        <v>1</v>
      </c>
      <c r="S298" s="3">
        <v>6645</v>
      </c>
      <c r="T298" s="2" t="s">
        <v>29</v>
      </c>
      <c r="U298" s="3">
        <v>0</v>
      </c>
      <c r="V298" s="2" t="s">
        <v>29</v>
      </c>
      <c r="W298" s="3">
        <v>0</v>
      </c>
      <c r="X298" s="2" t="s">
        <v>29</v>
      </c>
      <c r="Y298" s="3">
        <v>0</v>
      </c>
      <c r="Z298" s="1" t="s">
        <v>31</v>
      </c>
      <c r="AA298" s="1" t="b">
        <v>0</v>
      </c>
    </row>
    <row r="299" spans="1:27" x14ac:dyDescent="0.25">
      <c r="A299" s="1" t="b">
        <v>0</v>
      </c>
      <c r="B299" s="1" t="s">
        <v>5024</v>
      </c>
      <c r="C299" s="2">
        <v>1</v>
      </c>
      <c r="D299" s="1" t="s">
        <v>27</v>
      </c>
      <c r="E299" s="2">
        <v>69</v>
      </c>
      <c r="F299" s="1" t="s">
        <v>1685</v>
      </c>
      <c r="G299" s="1" t="s">
        <v>2256</v>
      </c>
      <c r="H299" s="1" t="s">
        <v>2129</v>
      </c>
      <c r="I299" s="2">
        <v>100</v>
      </c>
      <c r="J299" s="3">
        <v>1518</v>
      </c>
      <c r="K299" s="3">
        <v>6</v>
      </c>
      <c r="L299" s="3">
        <v>9108</v>
      </c>
      <c r="M299" s="1" t="s">
        <v>29</v>
      </c>
      <c r="N299" s="1" t="s">
        <v>30</v>
      </c>
      <c r="O299" s="3">
        <v>0</v>
      </c>
      <c r="P299" s="4" t="s">
        <v>4724</v>
      </c>
      <c r="Q299" s="1" t="b">
        <v>0</v>
      </c>
      <c r="R299" s="2">
        <v>6</v>
      </c>
      <c r="S299" s="3">
        <v>9108</v>
      </c>
      <c r="T299" s="2" t="s">
        <v>29</v>
      </c>
      <c r="U299" s="3">
        <v>0</v>
      </c>
      <c r="V299" s="2" t="s">
        <v>29</v>
      </c>
      <c r="W299" s="3">
        <v>0</v>
      </c>
      <c r="X299" s="2" t="s">
        <v>29</v>
      </c>
      <c r="Y299" s="3">
        <v>0</v>
      </c>
      <c r="Z299" s="1" t="s">
        <v>31</v>
      </c>
      <c r="AA299" s="1" t="b">
        <v>0</v>
      </c>
    </row>
    <row r="300" spans="1:27" x14ac:dyDescent="0.25">
      <c r="A300" s="1" t="b">
        <v>0</v>
      </c>
      <c r="B300" s="1" t="s">
        <v>5025</v>
      </c>
      <c r="C300" s="2">
        <v>1</v>
      </c>
      <c r="D300" s="1" t="s">
        <v>27</v>
      </c>
      <c r="E300" s="2">
        <v>81</v>
      </c>
      <c r="F300" s="1" t="s">
        <v>2257</v>
      </c>
      <c r="G300" s="1" t="s">
        <v>2258</v>
      </c>
      <c r="H300" s="1" t="s">
        <v>2247</v>
      </c>
      <c r="I300" s="2">
        <v>100</v>
      </c>
      <c r="J300" s="3">
        <v>343</v>
      </c>
      <c r="K300" s="3">
        <v>80</v>
      </c>
      <c r="L300" s="3">
        <v>27440</v>
      </c>
      <c r="M300" s="1" t="s">
        <v>29</v>
      </c>
      <c r="N300" s="1" t="s">
        <v>40</v>
      </c>
      <c r="O300" s="3">
        <v>0</v>
      </c>
      <c r="P300" s="4" t="s">
        <v>4724</v>
      </c>
      <c r="Q300" s="1" t="b">
        <v>0</v>
      </c>
      <c r="R300" s="2">
        <v>80</v>
      </c>
      <c r="S300" s="3">
        <v>27440</v>
      </c>
      <c r="T300" s="2" t="s">
        <v>29</v>
      </c>
      <c r="U300" s="3">
        <v>0</v>
      </c>
      <c r="V300" s="2" t="s">
        <v>29</v>
      </c>
      <c r="W300" s="3">
        <v>0</v>
      </c>
      <c r="X300" s="2" t="s">
        <v>29</v>
      </c>
      <c r="Y300" s="3">
        <v>0</v>
      </c>
      <c r="Z300" s="1" t="s">
        <v>31</v>
      </c>
      <c r="AA300" s="1" t="b">
        <v>0</v>
      </c>
    </row>
    <row r="301" spans="1:27" x14ac:dyDescent="0.25">
      <c r="A301" s="1" t="b">
        <v>0</v>
      </c>
      <c r="B301" s="1" t="s">
        <v>5026</v>
      </c>
      <c r="C301" s="2">
        <v>1</v>
      </c>
      <c r="D301" s="1" t="s">
        <v>27</v>
      </c>
      <c r="E301" s="2">
        <v>103</v>
      </c>
      <c r="F301" s="1" t="s">
        <v>2261</v>
      </c>
      <c r="G301" s="1" t="s">
        <v>2262</v>
      </c>
      <c r="H301" s="1" t="s">
        <v>2129</v>
      </c>
      <c r="I301" s="2">
        <v>100</v>
      </c>
      <c r="J301" s="3">
        <v>670</v>
      </c>
      <c r="K301" s="3">
        <v>52</v>
      </c>
      <c r="L301" s="3">
        <v>34840</v>
      </c>
      <c r="M301" s="1" t="s">
        <v>29</v>
      </c>
      <c r="N301" s="1" t="s">
        <v>30</v>
      </c>
      <c r="O301" s="3">
        <v>0</v>
      </c>
      <c r="P301" s="4" t="s">
        <v>4724</v>
      </c>
      <c r="Q301" s="1" t="b">
        <v>0</v>
      </c>
      <c r="R301" s="2">
        <v>52</v>
      </c>
      <c r="S301" s="3">
        <v>34840</v>
      </c>
      <c r="T301" s="2" t="s">
        <v>29</v>
      </c>
      <c r="U301" s="3">
        <v>0</v>
      </c>
      <c r="V301" s="2" t="s">
        <v>29</v>
      </c>
      <c r="W301" s="3">
        <v>0</v>
      </c>
      <c r="X301" s="2" t="s">
        <v>29</v>
      </c>
      <c r="Y301" s="3">
        <v>0</v>
      </c>
      <c r="Z301" s="1" t="s">
        <v>31</v>
      </c>
      <c r="AA301" s="1" t="b">
        <v>0</v>
      </c>
    </row>
    <row r="302" spans="1:27" x14ac:dyDescent="0.25">
      <c r="A302" s="1" t="b">
        <v>0</v>
      </c>
      <c r="B302" s="1" t="s">
        <v>5027</v>
      </c>
      <c r="C302" s="2">
        <v>1</v>
      </c>
      <c r="D302" s="1" t="s">
        <v>27</v>
      </c>
      <c r="E302" s="2">
        <v>104</v>
      </c>
      <c r="F302" s="1" t="s">
        <v>2263</v>
      </c>
      <c r="G302" s="1" t="s">
        <v>2264</v>
      </c>
      <c r="H302" s="1" t="s">
        <v>2089</v>
      </c>
      <c r="I302" s="2">
        <v>1</v>
      </c>
      <c r="J302" s="3">
        <v>11</v>
      </c>
      <c r="K302" s="3">
        <v>300</v>
      </c>
      <c r="L302" s="3">
        <v>3300</v>
      </c>
      <c r="M302" s="1" t="s">
        <v>29</v>
      </c>
      <c r="N302" s="1" t="s">
        <v>30</v>
      </c>
      <c r="O302" s="3">
        <v>0</v>
      </c>
      <c r="P302" s="4" t="s">
        <v>4724</v>
      </c>
      <c r="Q302" s="1" t="b">
        <v>0</v>
      </c>
      <c r="R302" s="2">
        <v>300</v>
      </c>
      <c r="S302" s="3">
        <v>3300</v>
      </c>
      <c r="T302" s="2" t="s">
        <v>29</v>
      </c>
      <c r="U302" s="3">
        <v>0</v>
      </c>
      <c r="V302" s="2" t="s">
        <v>29</v>
      </c>
      <c r="W302" s="3">
        <v>0</v>
      </c>
      <c r="X302" s="2" t="s">
        <v>29</v>
      </c>
      <c r="Y302" s="3">
        <v>0</v>
      </c>
      <c r="Z302" s="1" t="s">
        <v>31</v>
      </c>
      <c r="AA302" s="1" t="b">
        <v>0</v>
      </c>
    </row>
    <row r="303" spans="1:27" x14ac:dyDescent="0.25">
      <c r="A303" s="1" t="b">
        <v>0</v>
      </c>
      <c r="B303" s="1" t="s">
        <v>5028</v>
      </c>
      <c r="C303" s="2">
        <v>1</v>
      </c>
      <c r="D303" s="1" t="s">
        <v>27</v>
      </c>
      <c r="E303" s="2">
        <v>112</v>
      </c>
      <c r="F303" s="1" t="s">
        <v>1755</v>
      </c>
      <c r="G303" s="1" t="s">
        <v>2265</v>
      </c>
      <c r="H303" s="1" t="s">
        <v>2266</v>
      </c>
      <c r="I303" s="2">
        <v>1</v>
      </c>
      <c r="J303" s="3">
        <v>1790</v>
      </c>
      <c r="K303" s="3">
        <v>2</v>
      </c>
      <c r="L303" s="3">
        <v>3580</v>
      </c>
      <c r="M303" s="1" t="s">
        <v>29</v>
      </c>
      <c r="N303" s="1" t="s">
        <v>30</v>
      </c>
      <c r="O303" s="3">
        <v>0</v>
      </c>
      <c r="P303" s="4" t="s">
        <v>4724</v>
      </c>
      <c r="Q303" s="1" t="b">
        <v>0</v>
      </c>
      <c r="R303" s="2">
        <v>2</v>
      </c>
      <c r="S303" s="3">
        <v>3580</v>
      </c>
      <c r="T303" s="2" t="s">
        <v>29</v>
      </c>
      <c r="U303" s="3">
        <v>0</v>
      </c>
      <c r="V303" s="2" t="s">
        <v>29</v>
      </c>
      <c r="W303" s="3">
        <v>0</v>
      </c>
      <c r="X303" s="2" t="s">
        <v>29</v>
      </c>
      <c r="Y303" s="3">
        <v>0</v>
      </c>
      <c r="Z303" s="1" t="s">
        <v>31</v>
      </c>
      <c r="AA303" s="1" t="b">
        <v>0</v>
      </c>
    </row>
    <row r="304" spans="1:27" x14ac:dyDescent="0.25">
      <c r="A304" s="1" t="b">
        <v>0</v>
      </c>
      <c r="B304" s="1" t="s">
        <v>5029</v>
      </c>
      <c r="C304" s="2">
        <v>2</v>
      </c>
      <c r="D304" s="1" t="s">
        <v>752</v>
      </c>
      <c r="E304" s="2">
        <v>7</v>
      </c>
      <c r="F304" s="1" t="s">
        <v>2267</v>
      </c>
      <c r="G304" s="1" t="s">
        <v>2268</v>
      </c>
      <c r="H304" s="1" t="s">
        <v>2089</v>
      </c>
      <c r="I304" s="2">
        <v>1</v>
      </c>
      <c r="J304" s="3">
        <v>6354</v>
      </c>
      <c r="K304" s="3">
        <v>2</v>
      </c>
      <c r="L304" s="3">
        <v>12708</v>
      </c>
      <c r="M304" s="1" t="s">
        <v>29</v>
      </c>
      <c r="N304" s="1" t="s">
        <v>30</v>
      </c>
      <c r="O304" s="3">
        <v>0</v>
      </c>
      <c r="P304" s="4" t="s">
        <v>4724</v>
      </c>
      <c r="Q304" s="1" t="b">
        <v>0</v>
      </c>
      <c r="R304" s="2">
        <v>2</v>
      </c>
      <c r="S304" s="3">
        <v>12708</v>
      </c>
      <c r="T304" s="2" t="s">
        <v>29</v>
      </c>
      <c r="U304" s="3">
        <v>0</v>
      </c>
      <c r="V304" s="2" t="s">
        <v>29</v>
      </c>
      <c r="W304" s="3">
        <v>0</v>
      </c>
      <c r="X304" s="2" t="s">
        <v>29</v>
      </c>
      <c r="Y304" s="3">
        <v>0</v>
      </c>
      <c r="Z304" s="1" t="s">
        <v>31</v>
      </c>
      <c r="AA304" s="1" t="b">
        <v>0</v>
      </c>
    </row>
    <row r="305" spans="1:27" x14ac:dyDescent="0.25">
      <c r="A305" s="1" t="b">
        <v>0</v>
      </c>
      <c r="B305" s="1" t="s">
        <v>5030</v>
      </c>
      <c r="C305" s="2">
        <v>2</v>
      </c>
      <c r="D305" s="1" t="s">
        <v>752</v>
      </c>
      <c r="E305" s="2">
        <v>9</v>
      </c>
      <c r="F305" s="1" t="s">
        <v>2269</v>
      </c>
      <c r="G305" s="1" t="s">
        <v>2234</v>
      </c>
      <c r="H305" s="1" t="s">
        <v>2270</v>
      </c>
      <c r="I305" s="2">
        <v>500</v>
      </c>
      <c r="J305" s="3">
        <v>2750</v>
      </c>
      <c r="K305" s="3">
        <v>1</v>
      </c>
      <c r="L305" s="3">
        <v>2750</v>
      </c>
      <c r="M305" s="1" t="s">
        <v>29</v>
      </c>
      <c r="N305" s="1" t="s">
        <v>30</v>
      </c>
      <c r="O305" s="3">
        <v>0</v>
      </c>
      <c r="P305" s="4" t="s">
        <v>4724</v>
      </c>
      <c r="Q305" s="1" t="b">
        <v>0</v>
      </c>
      <c r="R305" s="2">
        <v>1</v>
      </c>
      <c r="S305" s="3">
        <v>2750</v>
      </c>
      <c r="T305" s="2" t="s">
        <v>29</v>
      </c>
      <c r="U305" s="3">
        <v>0</v>
      </c>
      <c r="V305" s="2" t="s">
        <v>29</v>
      </c>
      <c r="W305" s="3">
        <v>0</v>
      </c>
      <c r="X305" s="2" t="s">
        <v>29</v>
      </c>
      <c r="Y305" s="3">
        <v>0</v>
      </c>
      <c r="Z305" s="1" t="s">
        <v>31</v>
      </c>
      <c r="AA305" s="1" t="b">
        <v>0</v>
      </c>
    </row>
    <row r="306" spans="1:27" x14ac:dyDescent="0.25">
      <c r="A306" s="1" t="b">
        <v>0</v>
      </c>
      <c r="B306" s="1" t="s">
        <v>5031</v>
      </c>
      <c r="C306" s="2">
        <v>2</v>
      </c>
      <c r="D306" s="1" t="s">
        <v>752</v>
      </c>
      <c r="E306" s="2">
        <v>49</v>
      </c>
      <c r="F306" s="1" t="s">
        <v>2271</v>
      </c>
      <c r="G306" s="1" t="s">
        <v>2272</v>
      </c>
      <c r="H306" s="1" t="s">
        <v>2273</v>
      </c>
      <c r="I306" s="2">
        <v>1</v>
      </c>
      <c r="J306" s="3">
        <v>291</v>
      </c>
      <c r="K306" s="3">
        <v>4</v>
      </c>
      <c r="L306" s="3">
        <v>1164</v>
      </c>
      <c r="M306" s="1" t="s">
        <v>29</v>
      </c>
      <c r="N306" s="1" t="s">
        <v>30</v>
      </c>
      <c r="O306" s="3">
        <v>0</v>
      </c>
      <c r="P306" s="4" t="s">
        <v>4724</v>
      </c>
      <c r="Q306" s="1" t="b">
        <v>0</v>
      </c>
      <c r="R306" s="2">
        <v>4</v>
      </c>
      <c r="S306" s="3">
        <v>1164</v>
      </c>
      <c r="T306" s="2" t="s">
        <v>29</v>
      </c>
      <c r="U306" s="3">
        <v>0</v>
      </c>
      <c r="V306" s="2" t="s">
        <v>29</v>
      </c>
      <c r="W306" s="3">
        <v>0</v>
      </c>
      <c r="X306" s="2" t="s">
        <v>29</v>
      </c>
      <c r="Y306" s="3">
        <v>0</v>
      </c>
      <c r="Z306" s="1" t="s">
        <v>31</v>
      </c>
      <c r="AA306" s="1" t="b">
        <v>0</v>
      </c>
    </row>
    <row r="307" spans="1:27" x14ac:dyDescent="0.25">
      <c r="A307" s="1" t="b">
        <v>0</v>
      </c>
      <c r="B307" s="1" t="s">
        <v>5032</v>
      </c>
      <c r="C307" s="2">
        <v>2</v>
      </c>
      <c r="D307" s="1" t="s">
        <v>752</v>
      </c>
      <c r="E307" s="2">
        <v>52</v>
      </c>
      <c r="F307" s="1" t="s">
        <v>1982</v>
      </c>
      <c r="G307" s="1" t="s">
        <v>2240</v>
      </c>
      <c r="H307" s="1" t="s">
        <v>2129</v>
      </c>
      <c r="I307" s="2">
        <v>100</v>
      </c>
      <c r="J307" s="3">
        <v>685</v>
      </c>
      <c r="K307" s="3">
        <v>60</v>
      </c>
      <c r="L307" s="3">
        <v>41100</v>
      </c>
      <c r="M307" s="1" t="s">
        <v>29</v>
      </c>
      <c r="N307" s="1" t="s">
        <v>40</v>
      </c>
      <c r="O307" s="3">
        <v>0</v>
      </c>
      <c r="P307" s="4" t="s">
        <v>4724</v>
      </c>
      <c r="Q307" s="1" t="b">
        <v>0</v>
      </c>
      <c r="R307" s="2">
        <v>60</v>
      </c>
      <c r="S307" s="3">
        <v>41100</v>
      </c>
      <c r="T307" s="2" t="s">
        <v>29</v>
      </c>
      <c r="U307" s="3">
        <v>0</v>
      </c>
      <c r="V307" s="2" t="s">
        <v>29</v>
      </c>
      <c r="W307" s="3">
        <v>0</v>
      </c>
      <c r="X307" s="2" t="s">
        <v>29</v>
      </c>
      <c r="Y307" s="3">
        <v>0</v>
      </c>
      <c r="Z307" s="1" t="s">
        <v>31</v>
      </c>
      <c r="AA307" s="1" t="b">
        <v>0</v>
      </c>
    </row>
    <row r="308" spans="1:27" x14ac:dyDescent="0.25">
      <c r="A308" s="1" t="b">
        <v>0</v>
      </c>
      <c r="B308" s="1" t="s">
        <v>5033</v>
      </c>
      <c r="C308" s="2">
        <v>2</v>
      </c>
      <c r="D308" s="1" t="s">
        <v>752</v>
      </c>
      <c r="E308" s="2">
        <v>55</v>
      </c>
      <c r="F308" s="1" t="s">
        <v>2244</v>
      </c>
      <c r="G308" s="1" t="s">
        <v>2274</v>
      </c>
      <c r="H308" s="1" t="s">
        <v>2106</v>
      </c>
      <c r="I308" s="2">
        <v>1</v>
      </c>
      <c r="J308" s="3">
        <v>8900</v>
      </c>
      <c r="K308" s="3">
        <v>1</v>
      </c>
      <c r="L308" s="3">
        <v>8900</v>
      </c>
      <c r="M308" s="1" t="s">
        <v>29</v>
      </c>
      <c r="N308" s="1" t="s">
        <v>30</v>
      </c>
      <c r="O308" s="3">
        <v>0</v>
      </c>
      <c r="P308" s="4" t="s">
        <v>4724</v>
      </c>
      <c r="Q308" s="1" t="b">
        <v>0</v>
      </c>
      <c r="R308" s="2">
        <v>1</v>
      </c>
      <c r="S308" s="3">
        <v>8900</v>
      </c>
      <c r="T308" s="2" t="s">
        <v>29</v>
      </c>
      <c r="U308" s="3">
        <v>0</v>
      </c>
      <c r="V308" s="2" t="s">
        <v>29</v>
      </c>
      <c r="W308" s="3">
        <v>0</v>
      </c>
      <c r="X308" s="2" t="s">
        <v>29</v>
      </c>
      <c r="Y308" s="3">
        <v>0</v>
      </c>
      <c r="Z308" s="1" t="s">
        <v>31</v>
      </c>
      <c r="AA308" s="1" t="b">
        <v>0</v>
      </c>
    </row>
    <row r="309" spans="1:27" x14ac:dyDescent="0.25">
      <c r="A309" s="1" t="b">
        <v>0</v>
      </c>
      <c r="B309" s="1" t="s">
        <v>5034</v>
      </c>
      <c r="C309" s="2">
        <v>2</v>
      </c>
      <c r="D309" s="1" t="s">
        <v>752</v>
      </c>
      <c r="E309" s="2">
        <v>61</v>
      </c>
      <c r="F309" s="1" t="s">
        <v>2257</v>
      </c>
      <c r="G309" s="1" t="s">
        <v>2252</v>
      </c>
      <c r="H309" s="1" t="s">
        <v>2247</v>
      </c>
      <c r="I309" s="2">
        <v>100</v>
      </c>
      <c r="J309" s="3">
        <v>1093</v>
      </c>
      <c r="K309" s="3">
        <v>40</v>
      </c>
      <c r="L309" s="3">
        <v>43720</v>
      </c>
      <c r="M309" s="1" t="s">
        <v>29</v>
      </c>
      <c r="N309" s="1" t="s">
        <v>30</v>
      </c>
      <c r="O309" s="3">
        <v>0</v>
      </c>
      <c r="P309" s="4" t="s">
        <v>4724</v>
      </c>
      <c r="Q309" s="1" t="b">
        <v>0</v>
      </c>
      <c r="R309" s="2">
        <v>40</v>
      </c>
      <c r="S309" s="3">
        <v>43720</v>
      </c>
      <c r="T309" s="2" t="s">
        <v>29</v>
      </c>
      <c r="U309" s="3">
        <v>0</v>
      </c>
      <c r="V309" s="2" t="s">
        <v>29</v>
      </c>
      <c r="W309" s="3">
        <v>0</v>
      </c>
      <c r="X309" s="2" t="s">
        <v>29</v>
      </c>
      <c r="Y309" s="3">
        <v>0</v>
      </c>
      <c r="Z309" s="1" t="s">
        <v>31</v>
      </c>
      <c r="AA309" s="1" t="b">
        <v>0</v>
      </c>
    </row>
    <row r="310" spans="1:27" x14ac:dyDescent="0.25">
      <c r="A310" s="1" t="b">
        <v>0</v>
      </c>
      <c r="B310" s="1" t="s">
        <v>5035</v>
      </c>
      <c r="C310" s="2">
        <v>2</v>
      </c>
      <c r="D310" s="1" t="s">
        <v>752</v>
      </c>
      <c r="E310" s="2">
        <v>79</v>
      </c>
      <c r="F310" s="1" t="s">
        <v>1746</v>
      </c>
      <c r="G310" s="1" t="s">
        <v>2276</v>
      </c>
      <c r="H310" s="1" t="s">
        <v>2089</v>
      </c>
      <c r="I310" s="2">
        <v>1</v>
      </c>
      <c r="J310" s="3">
        <v>5578</v>
      </c>
      <c r="K310" s="3">
        <v>1</v>
      </c>
      <c r="L310" s="3">
        <v>5578</v>
      </c>
      <c r="M310" s="1" t="s">
        <v>29</v>
      </c>
      <c r="N310" s="1" t="s">
        <v>40</v>
      </c>
      <c r="O310" s="3">
        <v>0</v>
      </c>
      <c r="P310" s="4" t="s">
        <v>4724</v>
      </c>
      <c r="Q310" s="1" t="b">
        <v>0</v>
      </c>
      <c r="R310" s="2">
        <v>1</v>
      </c>
      <c r="S310" s="3">
        <v>5578</v>
      </c>
      <c r="T310" s="2" t="s">
        <v>29</v>
      </c>
      <c r="U310" s="3">
        <v>0</v>
      </c>
      <c r="V310" s="2" t="s">
        <v>29</v>
      </c>
      <c r="W310" s="3">
        <v>0</v>
      </c>
      <c r="X310" s="2" t="s">
        <v>29</v>
      </c>
      <c r="Y310" s="3">
        <v>0</v>
      </c>
      <c r="Z310" s="1" t="s">
        <v>31</v>
      </c>
      <c r="AA310" s="1" t="b">
        <v>0</v>
      </c>
    </row>
    <row r="311" spans="1:27" x14ac:dyDescent="0.25">
      <c r="A311" s="1" t="b">
        <v>0</v>
      </c>
      <c r="B311" s="1" t="s">
        <v>5036</v>
      </c>
      <c r="C311" s="2">
        <v>2</v>
      </c>
      <c r="D311" s="1" t="s">
        <v>752</v>
      </c>
      <c r="E311" s="2">
        <v>81</v>
      </c>
      <c r="F311" s="1" t="s">
        <v>2251</v>
      </c>
      <c r="G311" s="1" t="s">
        <v>2258</v>
      </c>
      <c r="H311" s="1" t="s">
        <v>2013</v>
      </c>
      <c r="I311" s="2">
        <v>1</v>
      </c>
      <c r="J311" s="3">
        <v>343</v>
      </c>
      <c r="K311" s="3">
        <v>75</v>
      </c>
      <c r="L311" s="3">
        <v>25725</v>
      </c>
      <c r="M311" s="1" t="s">
        <v>29</v>
      </c>
      <c r="N311" s="1" t="s">
        <v>40</v>
      </c>
      <c r="O311" s="3">
        <v>0</v>
      </c>
      <c r="P311" s="4" t="s">
        <v>4724</v>
      </c>
      <c r="Q311" s="1" t="b">
        <v>0</v>
      </c>
      <c r="R311" s="2">
        <v>75</v>
      </c>
      <c r="S311" s="3">
        <v>25725</v>
      </c>
      <c r="T311" s="2" t="s">
        <v>29</v>
      </c>
      <c r="U311" s="3">
        <v>0</v>
      </c>
      <c r="V311" s="2" t="s">
        <v>29</v>
      </c>
      <c r="W311" s="3">
        <v>0</v>
      </c>
      <c r="X311" s="2" t="s">
        <v>29</v>
      </c>
      <c r="Y311" s="3">
        <v>0</v>
      </c>
      <c r="Z311" s="1" t="s">
        <v>31</v>
      </c>
      <c r="AA311" s="1" t="b">
        <v>0</v>
      </c>
    </row>
    <row r="312" spans="1:27" x14ac:dyDescent="0.25">
      <c r="A312" s="1" t="b">
        <v>0</v>
      </c>
      <c r="B312" s="1" t="s">
        <v>5037</v>
      </c>
      <c r="C312" s="2">
        <v>2</v>
      </c>
      <c r="D312" s="1" t="s">
        <v>752</v>
      </c>
      <c r="E312" s="2">
        <v>102</v>
      </c>
      <c r="F312" s="1" t="s">
        <v>2259</v>
      </c>
      <c r="G312" s="1" t="s">
        <v>2260</v>
      </c>
      <c r="H312" s="1" t="s">
        <v>2106</v>
      </c>
      <c r="I312" s="2">
        <v>1</v>
      </c>
      <c r="J312" s="3">
        <v>242</v>
      </c>
      <c r="K312" s="3">
        <v>5</v>
      </c>
      <c r="L312" s="3">
        <v>1210</v>
      </c>
      <c r="M312" s="1" t="s">
        <v>29</v>
      </c>
      <c r="N312" s="1" t="s">
        <v>30</v>
      </c>
      <c r="O312" s="3">
        <v>0</v>
      </c>
      <c r="P312" s="4" t="s">
        <v>4724</v>
      </c>
      <c r="Q312" s="1" t="b">
        <v>0</v>
      </c>
      <c r="R312" s="2">
        <v>5</v>
      </c>
      <c r="S312" s="3">
        <v>1210</v>
      </c>
      <c r="T312" s="2" t="s">
        <v>29</v>
      </c>
      <c r="U312" s="3">
        <v>0</v>
      </c>
      <c r="V312" s="2" t="s">
        <v>29</v>
      </c>
      <c r="W312" s="3">
        <v>0</v>
      </c>
      <c r="X312" s="2" t="s">
        <v>29</v>
      </c>
      <c r="Y312" s="3">
        <v>0</v>
      </c>
      <c r="Z312" s="1" t="s">
        <v>31</v>
      </c>
      <c r="AA312" s="1" t="b">
        <v>0</v>
      </c>
    </row>
    <row r="313" spans="1:27" x14ac:dyDescent="0.25">
      <c r="A313" s="1" t="b">
        <v>0</v>
      </c>
      <c r="B313" s="1" t="s">
        <v>5038</v>
      </c>
      <c r="C313" s="2">
        <v>2</v>
      </c>
      <c r="D313" s="1" t="s">
        <v>752</v>
      </c>
      <c r="E313" s="2">
        <v>103</v>
      </c>
      <c r="F313" s="1" t="s">
        <v>2277</v>
      </c>
      <c r="G313" s="1" t="s">
        <v>2278</v>
      </c>
      <c r="H313" s="1" t="s">
        <v>2106</v>
      </c>
      <c r="I313" s="2">
        <v>100</v>
      </c>
      <c r="J313" s="3">
        <v>670</v>
      </c>
      <c r="K313" s="3">
        <v>52</v>
      </c>
      <c r="L313" s="3">
        <v>34840</v>
      </c>
      <c r="M313" s="1" t="s">
        <v>29</v>
      </c>
      <c r="N313" s="1" t="s">
        <v>30</v>
      </c>
      <c r="O313" s="3">
        <v>0</v>
      </c>
      <c r="P313" s="4" t="s">
        <v>4724</v>
      </c>
      <c r="Q313" s="1" t="b">
        <v>0</v>
      </c>
      <c r="R313" s="2">
        <v>52</v>
      </c>
      <c r="S313" s="3">
        <v>34840</v>
      </c>
      <c r="T313" s="2" t="s">
        <v>29</v>
      </c>
      <c r="U313" s="3">
        <v>0</v>
      </c>
      <c r="V313" s="2" t="s">
        <v>29</v>
      </c>
      <c r="W313" s="3">
        <v>0</v>
      </c>
      <c r="X313" s="2" t="s">
        <v>29</v>
      </c>
      <c r="Y313" s="3">
        <v>0</v>
      </c>
      <c r="Z313" s="1" t="s">
        <v>31</v>
      </c>
      <c r="AA313" s="1" t="b">
        <v>0</v>
      </c>
    </row>
    <row r="314" spans="1:27" x14ac:dyDescent="0.25">
      <c r="A314" s="1" t="b">
        <v>0</v>
      </c>
      <c r="B314" s="1" t="s">
        <v>5039</v>
      </c>
      <c r="C314" s="2">
        <v>2</v>
      </c>
      <c r="D314" s="1" t="s">
        <v>752</v>
      </c>
      <c r="E314" s="2">
        <v>104</v>
      </c>
      <c r="F314" s="1" t="s">
        <v>2279</v>
      </c>
      <c r="G314" s="1" t="s">
        <v>2280</v>
      </c>
      <c r="H314" s="1" t="s">
        <v>2247</v>
      </c>
      <c r="I314" s="2">
        <v>100</v>
      </c>
      <c r="J314" s="3">
        <v>11</v>
      </c>
      <c r="K314" s="3">
        <v>200</v>
      </c>
      <c r="L314" s="3">
        <v>2200</v>
      </c>
      <c r="M314" s="1" t="s">
        <v>29</v>
      </c>
      <c r="N314" s="1" t="s">
        <v>30</v>
      </c>
      <c r="O314" s="3">
        <v>0</v>
      </c>
      <c r="P314" s="4" t="s">
        <v>4724</v>
      </c>
      <c r="Q314" s="1" t="b">
        <v>0</v>
      </c>
      <c r="R314" s="2">
        <v>200</v>
      </c>
      <c r="S314" s="3">
        <v>2200</v>
      </c>
      <c r="T314" s="2" t="s">
        <v>29</v>
      </c>
      <c r="U314" s="3">
        <v>0</v>
      </c>
      <c r="V314" s="2" t="s">
        <v>29</v>
      </c>
      <c r="W314" s="3">
        <v>0</v>
      </c>
      <c r="X314" s="2" t="s">
        <v>29</v>
      </c>
      <c r="Y314" s="3">
        <v>0</v>
      </c>
      <c r="Z314" s="1" t="s">
        <v>31</v>
      </c>
      <c r="AA314" s="1" t="b">
        <v>0</v>
      </c>
    </row>
    <row r="315" spans="1:27" x14ac:dyDescent="0.25">
      <c r="A315" s="1" t="b">
        <v>0</v>
      </c>
      <c r="B315" s="1" t="s">
        <v>5040</v>
      </c>
      <c r="C315" s="2">
        <v>2</v>
      </c>
      <c r="D315" s="1" t="s">
        <v>752</v>
      </c>
      <c r="E315" s="2">
        <v>112</v>
      </c>
      <c r="F315" s="1" t="s">
        <v>2281</v>
      </c>
      <c r="G315" s="1" t="s">
        <v>2265</v>
      </c>
      <c r="H315" s="1" t="s">
        <v>2243</v>
      </c>
      <c r="I315" s="2">
        <v>1</v>
      </c>
      <c r="J315" s="3">
        <v>1790</v>
      </c>
      <c r="K315" s="3">
        <v>1</v>
      </c>
      <c r="L315" s="3">
        <v>1790</v>
      </c>
      <c r="M315" s="1" t="s">
        <v>29</v>
      </c>
      <c r="N315" s="1" t="s">
        <v>30</v>
      </c>
      <c r="O315" s="3">
        <v>0</v>
      </c>
      <c r="P315" s="4" t="s">
        <v>4724</v>
      </c>
      <c r="Q315" s="1" t="b">
        <v>0</v>
      </c>
      <c r="R315" s="2">
        <v>1</v>
      </c>
      <c r="S315" s="3">
        <v>1790</v>
      </c>
      <c r="T315" s="2" t="s">
        <v>29</v>
      </c>
      <c r="U315" s="3">
        <v>0</v>
      </c>
      <c r="V315" s="2" t="s">
        <v>29</v>
      </c>
      <c r="W315" s="3">
        <v>0</v>
      </c>
      <c r="X315" s="2" t="s">
        <v>29</v>
      </c>
      <c r="Y315" s="3">
        <v>0</v>
      </c>
      <c r="Z315" s="1" t="s">
        <v>31</v>
      </c>
      <c r="AA315" s="1" t="b">
        <v>0</v>
      </c>
    </row>
    <row r="316" spans="1:27" x14ac:dyDescent="0.25">
      <c r="A316" s="1" t="b">
        <v>0</v>
      </c>
      <c r="B316" s="1" t="s">
        <v>5041</v>
      </c>
      <c r="C316" s="2">
        <v>3</v>
      </c>
      <c r="D316" s="1" t="s">
        <v>762</v>
      </c>
      <c r="E316" s="2">
        <v>7</v>
      </c>
      <c r="F316" s="1" t="s">
        <v>2230</v>
      </c>
      <c r="G316" s="1" t="s">
        <v>2268</v>
      </c>
      <c r="H316" s="1" t="s">
        <v>2232</v>
      </c>
      <c r="I316" s="2">
        <v>1</v>
      </c>
      <c r="J316" s="3">
        <v>6354</v>
      </c>
      <c r="K316" s="3">
        <v>1</v>
      </c>
      <c r="L316" s="3">
        <v>6354</v>
      </c>
      <c r="M316" s="1" t="s">
        <v>29</v>
      </c>
      <c r="N316" s="1" t="s">
        <v>30</v>
      </c>
      <c r="O316" s="3">
        <v>0</v>
      </c>
      <c r="P316" s="4" t="s">
        <v>4724</v>
      </c>
      <c r="Q316" s="1" t="b">
        <v>0</v>
      </c>
      <c r="R316" s="2">
        <v>1</v>
      </c>
      <c r="S316" s="3">
        <v>6354</v>
      </c>
      <c r="T316" s="2" t="s">
        <v>29</v>
      </c>
      <c r="U316" s="3">
        <v>0</v>
      </c>
      <c r="V316" s="2" t="s">
        <v>29</v>
      </c>
      <c r="W316" s="3">
        <v>0</v>
      </c>
      <c r="X316" s="2" t="s">
        <v>29</v>
      </c>
      <c r="Y316" s="3">
        <v>0</v>
      </c>
      <c r="Z316" s="1" t="s">
        <v>31</v>
      </c>
      <c r="AA316" s="1" t="b">
        <v>0</v>
      </c>
    </row>
    <row r="317" spans="1:27" x14ac:dyDescent="0.25">
      <c r="A317" s="1" t="b">
        <v>0</v>
      </c>
      <c r="B317" s="1" t="s">
        <v>5042</v>
      </c>
      <c r="C317" s="2">
        <v>3</v>
      </c>
      <c r="D317" s="1" t="s">
        <v>762</v>
      </c>
      <c r="E317" s="2">
        <v>9</v>
      </c>
      <c r="F317" s="1" t="s">
        <v>2269</v>
      </c>
      <c r="G317" s="1" t="s">
        <v>2234</v>
      </c>
      <c r="H317" s="1" t="s">
        <v>2282</v>
      </c>
      <c r="I317" s="2">
        <v>500</v>
      </c>
      <c r="J317" s="3">
        <v>2750</v>
      </c>
      <c r="K317" s="3">
        <v>1</v>
      </c>
      <c r="L317" s="3">
        <v>2750</v>
      </c>
      <c r="M317" s="1" t="s">
        <v>29</v>
      </c>
      <c r="N317" s="1" t="s">
        <v>30</v>
      </c>
      <c r="O317" s="3">
        <v>0</v>
      </c>
      <c r="P317" s="4" t="s">
        <v>4724</v>
      </c>
      <c r="Q317" s="1" t="b">
        <v>0</v>
      </c>
      <c r="R317" s="2">
        <v>1</v>
      </c>
      <c r="S317" s="3">
        <v>2750</v>
      </c>
      <c r="T317" s="2" t="s">
        <v>29</v>
      </c>
      <c r="U317" s="3">
        <v>0</v>
      </c>
      <c r="V317" s="2" t="s">
        <v>29</v>
      </c>
      <c r="W317" s="3">
        <v>0</v>
      </c>
      <c r="X317" s="2" t="s">
        <v>29</v>
      </c>
      <c r="Y317" s="3">
        <v>0</v>
      </c>
      <c r="Z317" s="1" t="s">
        <v>31</v>
      </c>
      <c r="AA317" s="1" t="b">
        <v>0</v>
      </c>
    </row>
    <row r="318" spans="1:27" x14ac:dyDescent="0.25">
      <c r="A318" s="1" t="b">
        <v>0</v>
      </c>
      <c r="B318" s="1" t="s">
        <v>5043</v>
      </c>
      <c r="C318" s="2">
        <v>3</v>
      </c>
      <c r="D318" s="1" t="s">
        <v>762</v>
      </c>
      <c r="E318" s="2">
        <v>37</v>
      </c>
      <c r="F318" s="1" t="s">
        <v>2283</v>
      </c>
      <c r="G318" s="1" t="s">
        <v>2237</v>
      </c>
      <c r="H318" s="1" t="s">
        <v>2275</v>
      </c>
      <c r="I318" s="2">
        <v>2</v>
      </c>
      <c r="J318" s="3">
        <v>1426</v>
      </c>
      <c r="K318" s="3">
        <v>2</v>
      </c>
      <c r="L318" s="3">
        <v>2852</v>
      </c>
      <c r="M318" s="1" t="s">
        <v>29</v>
      </c>
      <c r="N318" s="1" t="s">
        <v>30</v>
      </c>
      <c r="O318" s="3">
        <v>0</v>
      </c>
      <c r="P318" s="4" t="s">
        <v>4724</v>
      </c>
      <c r="Q318" s="1" t="b">
        <v>0</v>
      </c>
      <c r="R318" s="2">
        <v>2</v>
      </c>
      <c r="S318" s="3">
        <v>2852</v>
      </c>
      <c r="T318" s="2" t="s">
        <v>29</v>
      </c>
      <c r="U318" s="3">
        <v>0</v>
      </c>
      <c r="V318" s="2" t="s">
        <v>29</v>
      </c>
      <c r="W318" s="3">
        <v>0</v>
      </c>
      <c r="X318" s="2" t="s">
        <v>29</v>
      </c>
      <c r="Y318" s="3">
        <v>0</v>
      </c>
      <c r="Z318" s="1" t="s">
        <v>31</v>
      </c>
      <c r="AA318" s="1" t="b">
        <v>0</v>
      </c>
    </row>
    <row r="319" spans="1:27" x14ac:dyDescent="0.25">
      <c r="A319" s="1" t="b">
        <v>0</v>
      </c>
      <c r="B319" s="1" t="s">
        <v>5044</v>
      </c>
      <c r="C319" s="2">
        <v>3</v>
      </c>
      <c r="D319" s="1" t="s">
        <v>762</v>
      </c>
      <c r="E319" s="2">
        <v>52</v>
      </c>
      <c r="F319" s="1" t="s">
        <v>1982</v>
      </c>
      <c r="G319" s="1" t="s">
        <v>2240</v>
      </c>
      <c r="H319" s="1" t="s">
        <v>2129</v>
      </c>
      <c r="I319" s="2">
        <v>100</v>
      </c>
      <c r="J319" s="3">
        <v>685</v>
      </c>
      <c r="K319" s="3">
        <v>55</v>
      </c>
      <c r="L319" s="3">
        <v>37675</v>
      </c>
      <c r="M319" s="1" t="s">
        <v>29</v>
      </c>
      <c r="N319" s="1" t="s">
        <v>40</v>
      </c>
      <c r="O319" s="3">
        <v>0</v>
      </c>
      <c r="P319" s="4" t="s">
        <v>4724</v>
      </c>
      <c r="Q319" s="1" t="b">
        <v>0</v>
      </c>
      <c r="R319" s="2">
        <v>55</v>
      </c>
      <c r="S319" s="3">
        <v>37675</v>
      </c>
      <c r="T319" s="2" t="s">
        <v>29</v>
      </c>
      <c r="U319" s="3">
        <v>0</v>
      </c>
      <c r="V319" s="2" t="s">
        <v>29</v>
      </c>
      <c r="W319" s="3">
        <v>0</v>
      </c>
      <c r="X319" s="2" t="s">
        <v>29</v>
      </c>
      <c r="Y319" s="3">
        <v>0</v>
      </c>
      <c r="Z319" s="1" t="s">
        <v>31</v>
      </c>
      <c r="AA319" s="1" t="b">
        <v>0</v>
      </c>
    </row>
    <row r="320" spans="1:27" x14ac:dyDescent="0.25">
      <c r="A320" s="1" t="b">
        <v>0</v>
      </c>
      <c r="B320" s="1" t="s">
        <v>5045</v>
      </c>
      <c r="C320" s="2">
        <v>3</v>
      </c>
      <c r="D320" s="1" t="s">
        <v>762</v>
      </c>
      <c r="E320" s="2">
        <v>61</v>
      </c>
      <c r="F320" s="1" t="s">
        <v>2284</v>
      </c>
      <c r="G320" s="1" t="s">
        <v>2252</v>
      </c>
      <c r="H320" s="1" t="s">
        <v>2247</v>
      </c>
      <c r="I320" s="2">
        <v>100</v>
      </c>
      <c r="J320" s="3">
        <v>1093</v>
      </c>
      <c r="K320" s="3">
        <v>30</v>
      </c>
      <c r="L320" s="3">
        <v>32790</v>
      </c>
      <c r="M320" s="1" t="s">
        <v>29</v>
      </c>
      <c r="N320" s="1" t="s">
        <v>30</v>
      </c>
      <c r="O320" s="3">
        <v>0</v>
      </c>
      <c r="P320" s="4" t="s">
        <v>4724</v>
      </c>
      <c r="Q320" s="1" t="b">
        <v>0</v>
      </c>
      <c r="R320" s="2">
        <v>30</v>
      </c>
      <c r="S320" s="3">
        <v>32790</v>
      </c>
      <c r="T320" s="2" t="s">
        <v>29</v>
      </c>
      <c r="U320" s="3">
        <v>0</v>
      </c>
      <c r="V320" s="2" t="s">
        <v>29</v>
      </c>
      <c r="W320" s="3">
        <v>0</v>
      </c>
      <c r="X320" s="2" t="s">
        <v>29</v>
      </c>
      <c r="Y320" s="3">
        <v>0</v>
      </c>
      <c r="Z320" s="1" t="s">
        <v>31</v>
      </c>
      <c r="AA320" s="1" t="b">
        <v>0</v>
      </c>
    </row>
    <row r="321" spans="1:27" x14ac:dyDescent="0.25">
      <c r="A321" s="1" t="b">
        <v>0</v>
      </c>
      <c r="B321" s="1" t="s">
        <v>5046</v>
      </c>
      <c r="C321" s="2">
        <v>3</v>
      </c>
      <c r="D321" s="1" t="s">
        <v>762</v>
      </c>
      <c r="E321" s="2">
        <v>62</v>
      </c>
      <c r="F321" s="1" t="s">
        <v>2285</v>
      </c>
      <c r="G321" s="1" t="s">
        <v>2254</v>
      </c>
      <c r="H321" s="1" t="s">
        <v>2286</v>
      </c>
      <c r="I321" s="2">
        <v>1</v>
      </c>
      <c r="J321" s="3">
        <v>3488</v>
      </c>
      <c r="K321" s="3">
        <v>1</v>
      </c>
      <c r="L321" s="3">
        <v>3488</v>
      </c>
      <c r="M321" s="1" t="s">
        <v>29</v>
      </c>
      <c r="N321" s="1" t="s">
        <v>40</v>
      </c>
      <c r="O321" s="3">
        <v>0</v>
      </c>
      <c r="P321" s="4" t="s">
        <v>4724</v>
      </c>
      <c r="Q321" s="1" t="b">
        <v>0</v>
      </c>
      <c r="R321" s="2">
        <v>1</v>
      </c>
      <c r="S321" s="3">
        <v>3488</v>
      </c>
      <c r="T321" s="2" t="s">
        <v>29</v>
      </c>
      <c r="U321" s="3">
        <v>0</v>
      </c>
      <c r="V321" s="2" t="s">
        <v>29</v>
      </c>
      <c r="W321" s="3">
        <v>0</v>
      </c>
      <c r="X321" s="2" t="s">
        <v>29</v>
      </c>
      <c r="Y321" s="3">
        <v>0</v>
      </c>
      <c r="Z321" s="1" t="s">
        <v>31</v>
      </c>
      <c r="AA321" s="1" t="b">
        <v>0</v>
      </c>
    </row>
    <row r="322" spans="1:27" x14ac:dyDescent="0.25">
      <c r="A322" s="1" t="b">
        <v>0</v>
      </c>
      <c r="B322" s="1" t="s">
        <v>5047</v>
      </c>
      <c r="C322" s="2">
        <v>3</v>
      </c>
      <c r="D322" s="1" t="s">
        <v>762</v>
      </c>
      <c r="E322" s="2">
        <v>69</v>
      </c>
      <c r="F322" s="1" t="s">
        <v>1685</v>
      </c>
      <c r="G322" s="1" t="s">
        <v>2256</v>
      </c>
      <c r="H322" s="1" t="s">
        <v>2129</v>
      </c>
      <c r="I322" s="2">
        <v>100</v>
      </c>
      <c r="J322" s="3">
        <v>1518</v>
      </c>
      <c r="K322" s="3">
        <v>1</v>
      </c>
      <c r="L322" s="3">
        <v>1518</v>
      </c>
      <c r="M322" s="1" t="s">
        <v>29</v>
      </c>
      <c r="N322" s="1" t="s">
        <v>30</v>
      </c>
      <c r="O322" s="3">
        <v>0</v>
      </c>
      <c r="P322" s="4" t="s">
        <v>4724</v>
      </c>
      <c r="Q322" s="1" t="b">
        <v>0</v>
      </c>
      <c r="R322" s="2">
        <v>1</v>
      </c>
      <c r="S322" s="3">
        <v>1518</v>
      </c>
      <c r="T322" s="2" t="s">
        <v>29</v>
      </c>
      <c r="U322" s="3">
        <v>0</v>
      </c>
      <c r="V322" s="2" t="s">
        <v>29</v>
      </c>
      <c r="W322" s="3">
        <v>0</v>
      </c>
      <c r="X322" s="2" t="s">
        <v>29</v>
      </c>
      <c r="Y322" s="3">
        <v>0</v>
      </c>
      <c r="Z322" s="1" t="s">
        <v>31</v>
      </c>
      <c r="AA322" s="1" t="b">
        <v>0</v>
      </c>
    </row>
    <row r="323" spans="1:27" x14ac:dyDescent="0.25">
      <c r="A323" s="1" t="b">
        <v>0</v>
      </c>
      <c r="B323" s="1" t="s">
        <v>5048</v>
      </c>
      <c r="C323" s="2">
        <v>3</v>
      </c>
      <c r="D323" s="1" t="s">
        <v>762</v>
      </c>
      <c r="E323" s="2">
        <v>79</v>
      </c>
      <c r="F323" s="1" t="s">
        <v>1746</v>
      </c>
      <c r="G323" s="1" t="s">
        <v>2276</v>
      </c>
      <c r="H323" s="1" t="s">
        <v>2089</v>
      </c>
      <c r="I323" s="2">
        <v>1</v>
      </c>
      <c r="J323" s="3">
        <v>5578</v>
      </c>
      <c r="K323" s="3">
        <v>1</v>
      </c>
      <c r="L323" s="3">
        <v>5578</v>
      </c>
      <c r="M323" s="1" t="s">
        <v>29</v>
      </c>
      <c r="N323" s="1" t="s">
        <v>40</v>
      </c>
      <c r="O323" s="3">
        <v>0</v>
      </c>
      <c r="P323" s="4" t="s">
        <v>4724</v>
      </c>
      <c r="Q323" s="1" t="b">
        <v>0</v>
      </c>
      <c r="R323" s="2">
        <v>1</v>
      </c>
      <c r="S323" s="3">
        <v>5578</v>
      </c>
      <c r="T323" s="2" t="s">
        <v>29</v>
      </c>
      <c r="U323" s="3">
        <v>0</v>
      </c>
      <c r="V323" s="2" t="s">
        <v>29</v>
      </c>
      <c r="W323" s="3">
        <v>0</v>
      </c>
      <c r="X323" s="2" t="s">
        <v>29</v>
      </c>
      <c r="Y323" s="3">
        <v>0</v>
      </c>
      <c r="Z323" s="1" t="s">
        <v>31</v>
      </c>
      <c r="AA323" s="1" t="b">
        <v>0</v>
      </c>
    </row>
    <row r="324" spans="1:27" x14ac:dyDescent="0.25">
      <c r="A324" s="1" t="b">
        <v>0</v>
      </c>
      <c r="B324" s="1" t="s">
        <v>5049</v>
      </c>
      <c r="C324" s="2">
        <v>3</v>
      </c>
      <c r="D324" s="1" t="s">
        <v>762</v>
      </c>
      <c r="E324" s="2">
        <v>81</v>
      </c>
      <c r="F324" s="1" t="s">
        <v>2257</v>
      </c>
      <c r="G324" s="1" t="s">
        <v>2258</v>
      </c>
      <c r="H324" s="1" t="s">
        <v>2247</v>
      </c>
      <c r="I324" s="2">
        <v>100</v>
      </c>
      <c r="J324" s="3">
        <v>343</v>
      </c>
      <c r="K324" s="3">
        <v>70</v>
      </c>
      <c r="L324" s="3">
        <v>24010</v>
      </c>
      <c r="M324" s="1" t="s">
        <v>29</v>
      </c>
      <c r="N324" s="1" t="s">
        <v>40</v>
      </c>
      <c r="O324" s="3">
        <v>0</v>
      </c>
      <c r="P324" s="4" t="s">
        <v>4724</v>
      </c>
      <c r="Q324" s="1" t="b">
        <v>0</v>
      </c>
      <c r="R324" s="2">
        <v>70</v>
      </c>
      <c r="S324" s="3">
        <v>24010</v>
      </c>
      <c r="T324" s="2" t="s">
        <v>29</v>
      </c>
      <c r="U324" s="3">
        <v>0</v>
      </c>
      <c r="V324" s="2" t="s">
        <v>29</v>
      </c>
      <c r="W324" s="3">
        <v>0</v>
      </c>
      <c r="X324" s="2" t="s">
        <v>29</v>
      </c>
      <c r="Y324" s="3">
        <v>0</v>
      </c>
      <c r="Z324" s="1" t="s">
        <v>31</v>
      </c>
      <c r="AA324" s="1" t="b">
        <v>0</v>
      </c>
    </row>
    <row r="325" spans="1:27" x14ac:dyDescent="0.25">
      <c r="A325" s="1" t="b">
        <v>0</v>
      </c>
      <c r="B325" s="1" t="s">
        <v>5050</v>
      </c>
      <c r="C325" s="2">
        <v>3</v>
      </c>
      <c r="D325" s="1" t="s">
        <v>762</v>
      </c>
      <c r="E325" s="2">
        <v>104</v>
      </c>
      <c r="F325" s="1" t="s">
        <v>2279</v>
      </c>
      <c r="G325" s="1" t="s">
        <v>2287</v>
      </c>
      <c r="H325" s="1" t="s">
        <v>2247</v>
      </c>
      <c r="I325" s="2">
        <v>100</v>
      </c>
      <c r="J325" s="3">
        <v>11</v>
      </c>
      <c r="K325" s="3">
        <v>400</v>
      </c>
      <c r="L325" s="3">
        <v>4400</v>
      </c>
      <c r="M325" s="1" t="s">
        <v>29</v>
      </c>
      <c r="N325" s="1" t="s">
        <v>30</v>
      </c>
      <c r="O325" s="3">
        <v>0</v>
      </c>
      <c r="P325" s="4" t="s">
        <v>4724</v>
      </c>
      <c r="Q325" s="1" t="b">
        <v>0</v>
      </c>
      <c r="R325" s="2">
        <v>400</v>
      </c>
      <c r="S325" s="3">
        <v>4400</v>
      </c>
      <c r="T325" s="2" t="s">
        <v>29</v>
      </c>
      <c r="U325" s="3">
        <v>0</v>
      </c>
      <c r="V325" s="2" t="s">
        <v>29</v>
      </c>
      <c r="W325" s="3">
        <v>0</v>
      </c>
      <c r="X325" s="2" t="s">
        <v>29</v>
      </c>
      <c r="Y325" s="3">
        <v>0</v>
      </c>
      <c r="Z325" s="1" t="s">
        <v>31</v>
      </c>
      <c r="AA325" s="1" t="b">
        <v>0</v>
      </c>
    </row>
    <row r="326" spans="1:27" x14ac:dyDescent="0.25">
      <c r="A326" s="1" t="b">
        <v>0</v>
      </c>
      <c r="B326" s="1" t="s">
        <v>5051</v>
      </c>
      <c r="C326" s="2">
        <v>4</v>
      </c>
      <c r="D326" s="1" t="s">
        <v>848</v>
      </c>
      <c r="E326" s="2">
        <v>7</v>
      </c>
      <c r="F326" s="1" t="s">
        <v>2267</v>
      </c>
      <c r="G326" s="1" t="s">
        <v>2268</v>
      </c>
      <c r="H326" s="1" t="s">
        <v>2232</v>
      </c>
      <c r="I326" s="2">
        <v>1</v>
      </c>
      <c r="J326" s="3">
        <v>6354</v>
      </c>
      <c r="K326" s="3">
        <v>1</v>
      </c>
      <c r="L326" s="3">
        <v>6354</v>
      </c>
      <c r="M326" s="1" t="s">
        <v>29</v>
      </c>
      <c r="N326" s="1" t="s">
        <v>30</v>
      </c>
      <c r="O326" s="3">
        <v>0</v>
      </c>
      <c r="P326" s="4" t="s">
        <v>4724</v>
      </c>
      <c r="Q326" s="1" t="b">
        <v>0</v>
      </c>
      <c r="R326" s="2">
        <v>1</v>
      </c>
      <c r="S326" s="3">
        <v>6354</v>
      </c>
      <c r="T326" s="2" t="s">
        <v>29</v>
      </c>
      <c r="U326" s="3">
        <v>0</v>
      </c>
      <c r="V326" s="2" t="s">
        <v>29</v>
      </c>
      <c r="W326" s="3">
        <v>0</v>
      </c>
      <c r="X326" s="2" t="s">
        <v>29</v>
      </c>
      <c r="Y326" s="3">
        <v>0</v>
      </c>
      <c r="Z326" s="1" t="s">
        <v>31</v>
      </c>
      <c r="AA326" s="1" t="b">
        <v>0</v>
      </c>
    </row>
    <row r="327" spans="1:27" x14ac:dyDescent="0.25">
      <c r="A327" s="1" t="b">
        <v>0</v>
      </c>
      <c r="B327" s="1" t="s">
        <v>5052</v>
      </c>
      <c r="C327" s="2">
        <v>4</v>
      </c>
      <c r="D327" s="1" t="s">
        <v>848</v>
      </c>
      <c r="E327" s="2">
        <v>9</v>
      </c>
      <c r="F327" s="1" t="s">
        <v>2269</v>
      </c>
      <c r="G327" s="1" t="s">
        <v>2234</v>
      </c>
      <c r="H327" s="1" t="s">
        <v>2282</v>
      </c>
      <c r="I327" s="2">
        <v>500</v>
      </c>
      <c r="J327" s="3">
        <v>2750</v>
      </c>
      <c r="K327" s="3">
        <v>1</v>
      </c>
      <c r="L327" s="3">
        <v>2750</v>
      </c>
      <c r="M327" s="1" t="s">
        <v>29</v>
      </c>
      <c r="N327" s="1" t="s">
        <v>30</v>
      </c>
      <c r="O327" s="3">
        <v>0</v>
      </c>
      <c r="P327" s="4" t="s">
        <v>4724</v>
      </c>
      <c r="Q327" s="1" t="b">
        <v>0</v>
      </c>
      <c r="R327" s="2">
        <v>1</v>
      </c>
      <c r="S327" s="3">
        <v>2750</v>
      </c>
      <c r="T327" s="2" t="s">
        <v>29</v>
      </c>
      <c r="U327" s="3">
        <v>0</v>
      </c>
      <c r="V327" s="2" t="s">
        <v>29</v>
      </c>
      <c r="W327" s="3">
        <v>0</v>
      </c>
      <c r="X327" s="2" t="s">
        <v>29</v>
      </c>
      <c r="Y327" s="3">
        <v>0</v>
      </c>
      <c r="Z327" s="1" t="s">
        <v>31</v>
      </c>
      <c r="AA327" s="1" t="b">
        <v>0</v>
      </c>
    </row>
    <row r="328" spans="1:27" x14ac:dyDescent="0.25">
      <c r="A328" s="1" t="b">
        <v>0</v>
      </c>
      <c r="B328" s="1" t="s">
        <v>5053</v>
      </c>
      <c r="C328" s="2">
        <v>4</v>
      </c>
      <c r="D328" s="1" t="s">
        <v>848</v>
      </c>
      <c r="E328" s="2">
        <v>37</v>
      </c>
      <c r="F328" s="1" t="s">
        <v>2288</v>
      </c>
      <c r="G328" s="1" t="s">
        <v>2237</v>
      </c>
      <c r="H328" s="1" t="s">
        <v>2238</v>
      </c>
      <c r="I328" s="2">
        <v>2000</v>
      </c>
      <c r="J328" s="3">
        <v>1426</v>
      </c>
      <c r="K328" s="3">
        <v>1</v>
      </c>
      <c r="L328" s="3">
        <v>1426</v>
      </c>
      <c r="M328" s="1" t="s">
        <v>29</v>
      </c>
      <c r="N328" s="1" t="s">
        <v>30</v>
      </c>
      <c r="O328" s="3">
        <v>0</v>
      </c>
      <c r="P328" s="4" t="s">
        <v>4724</v>
      </c>
      <c r="Q328" s="1" t="b">
        <v>0</v>
      </c>
      <c r="R328" s="2">
        <v>1</v>
      </c>
      <c r="S328" s="3">
        <v>1426</v>
      </c>
      <c r="T328" s="2" t="s">
        <v>29</v>
      </c>
      <c r="U328" s="3">
        <v>0</v>
      </c>
      <c r="V328" s="2" t="s">
        <v>29</v>
      </c>
      <c r="W328" s="3">
        <v>0</v>
      </c>
      <c r="X328" s="2" t="s">
        <v>29</v>
      </c>
      <c r="Y328" s="3">
        <v>0</v>
      </c>
      <c r="Z328" s="1" t="s">
        <v>31</v>
      </c>
      <c r="AA328" s="1" t="b">
        <v>0</v>
      </c>
    </row>
    <row r="329" spans="1:27" x14ac:dyDescent="0.25">
      <c r="A329" s="1" t="b">
        <v>0</v>
      </c>
      <c r="B329" s="1" t="s">
        <v>5054</v>
      </c>
      <c r="C329" s="2">
        <v>4</v>
      </c>
      <c r="D329" s="1" t="s">
        <v>848</v>
      </c>
      <c r="E329" s="2">
        <v>49</v>
      </c>
      <c r="F329" s="1" t="s">
        <v>2271</v>
      </c>
      <c r="G329" s="1" t="s">
        <v>2272</v>
      </c>
      <c r="H329" s="1" t="s">
        <v>2273</v>
      </c>
      <c r="I329" s="2">
        <v>1</v>
      </c>
      <c r="J329" s="3">
        <v>291</v>
      </c>
      <c r="K329" s="3">
        <v>4</v>
      </c>
      <c r="L329" s="3">
        <v>1164</v>
      </c>
      <c r="M329" s="1" t="s">
        <v>29</v>
      </c>
      <c r="N329" s="1" t="s">
        <v>30</v>
      </c>
      <c r="O329" s="3">
        <v>0</v>
      </c>
      <c r="P329" s="4" t="s">
        <v>4724</v>
      </c>
      <c r="Q329" s="1" t="b">
        <v>0</v>
      </c>
      <c r="R329" s="2">
        <v>4</v>
      </c>
      <c r="S329" s="3">
        <v>1164</v>
      </c>
      <c r="T329" s="2" t="s">
        <v>29</v>
      </c>
      <c r="U329" s="3">
        <v>0</v>
      </c>
      <c r="V329" s="2" t="s">
        <v>29</v>
      </c>
      <c r="W329" s="3">
        <v>0</v>
      </c>
      <c r="X329" s="2" t="s">
        <v>29</v>
      </c>
      <c r="Y329" s="3">
        <v>0</v>
      </c>
      <c r="Z329" s="1" t="s">
        <v>31</v>
      </c>
      <c r="AA329" s="1" t="b">
        <v>0</v>
      </c>
    </row>
    <row r="330" spans="1:27" x14ac:dyDescent="0.25">
      <c r="A330" s="1" t="b">
        <v>0</v>
      </c>
      <c r="B330" s="1" t="s">
        <v>5055</v>
      </c>
      <c r="C330" s="2">
        <v>4</v>
      </c>
      <c r="D330" s="1" t="s">
        <v>848</v>
      </c>
      <c r="E330" s="2">
        <v>52</v>
      </c>
      <c r="F330" s="1" t="s">
        <v>1982</v>
      </c>
      <c r="G330" s="1" t="s">
        <v>2240</v>
      </c>
      <c r="H330" s="1" t="s">
        <v>2129</v>
      </c>
      <c r="I330" s="2">
        <v>100</v>
      </c>
      <c r="J330" s="3">
        <v>685</v>
      </c>
      <c r="K330" s="3">
        <v>55</v>
      </c>
      <c r="L330" s="3">
        <v>37675</v>
      </c>
      <c r="M330" s="1" t="s">
        <v>29</v>
      </c>
      <c r="N330" s="1" t="s">
        <v>40</v>
      </c>
      <c r="O330" s="3">
        <v>0</v>
      </c>
      <c r="P330" s="4" t="s">
        <v>4724</v>
      </c>
      <c r="Q330" s="1" t="b">
        <v>0</v>
      </c>
      <c r="R330" s="2">
        <v>55</v>
      </c>
      <c r="S330" s="3">
        <v>37675</v>
      </c>
      <c r="T330" s="2" t="s">
        <v>29</v>
      </c>
      <c r="U330" s="3">
        <v>0</v>
      </c>
      <c r="V330" s="2" t="s">
        <v>29</v>
      </c>
      <c r="W330" s="3">
        <v>0</v>
      </c>
      <c r="X330" s="2" t="s">
        <v>29</v>
      </c>
      <c r="Y330" s="3">
        <v>0</v>
      </c>
      <c r="Z330" s="1" t="s">
        <v>31</v>
      </c>
      <c r="AA330" s="1" t="b">
        <v>0</v>
      </c>
    </row>
    <row r="331" spans="1:27" x14ac:dyDescent="0.25">
      <c r="A331" s="1" t="b">
        <v>0</v>
      </c>
      <c r="B331" s="1" t="s">
        <v>5056</v>
      </c>
      <c r="C331" s="2">
        <v>4</v>
      </c>
      <c r="D331" s="1" t="s">
        <v>848</v>
      </c>
      <c r="E331" s="2">
        <v>61</v>
      </c>
      <c r="F331" s="1" t="s">
        <v>2284</v>
      </c>
      <c r="G331" s="1" t="s">
        <v>2289</v>
      </c>
      <c r="H331" s="1" t="s">
        <v>2247</v>
      </c>
      <c r="I331" s="2">
        <v>100</v>
      </c>
      <c r="J331" s="3">
        <v>1093</v>
      </c>
      <c r="K331" s="3">
        <v>30</v>
      </c>
      <c r="L331" s="3">
        <v>32790</v>
      </c>
      <c r="M331" s="1" t="s">
        <v>29</v>
      </c>
      <c r="N331" s="1" t="s">
        <v>30</v>
      </c>
      <c r="O331" s="3">
        <v>0</v>
      </c>
      <c r="P331" s="4" t="s">
        <v>4724</v>
      </c>
      <c r="Q331" s="1" t="b">
        <v>0</v>
      </c>
      <c r="R331" s="2">
        <v>30</v>
      </c>
      <c r="S331" s="3">
        <v>32790</v>
      </c>
      <c r="T331" s="2" t="s">
        <v>29</v>
      </c>
      <c r="U331" s="3">
        <v>0</v>
      </c>
      <c r="V331" s="2" t="s">
        <v>29</v>
      </c>
      <c r="W331" s="3">
        <v>0</v>
      </c>
      <c r="X331" s="2" t="s">
        <v>29</v>
      </c>
      <c r="Y331" s="3">
        <v>0</v>
      </c>
      <c r="Z331" s="1" t="s">
        <v>31</v>
      </c>
      <c r="AA331" s="1" t="b">
        <v>0</v>
      </c>
    </row>
    <row r="332" spans="1:27" x14ac:dyDescent="0.25">
      <c r="A332" s="1" t="b">
        <v>0</v>
      </c>
      <c r="B332" s="1" t="s">
        <v>5057</v>
      </c>
      <c r="C332" s="2">
        <v>4</v>
      </c>
      <c r="D332" s="1" t="s">
        <v>848</v>
      </c>
      <c r="E332" s="2">
        <v>79</v>
      </c>
      <c r="F332" s="1" t="s">
        <v>1746</v>
      </c>
      <c r="G332" s="1" t="s">
        <v>2276</v>
      </c>
      <c r="H332" s="1" t="s">
        <v>2089</v>
      </c>
      <c r="I332" s="2">
        <v>1</v>
      </c>
      <c r="J332" s="3">
        <v>5578</v>
      </c>
      <c r="K332" s="3">
        <v>1</v>
      </c>
      <c r="L332" s="3">
        <v>5578</v>
      </c>
      <c r="M332" s="1" t="s">
        <v>29</v>
      </c>
      <c r="N332" s="1" t="s">
        <v>40</v>
      </c>
      <c r="O332" s="3">
        <v>0</v>
      </c>
      <c r="P332" s="4" t="s">
        <v>4724</v>
      </c>
      <c r="Q332" s="1" t="b">
        <v>0</v>
      </c>
      <c r="R332" s="2">
        <v>1</v>
      </c>
      <c r="S332" s="3">
        <v>5578</v>
      </c>
      <c r="T332" s="2" t="s">
        <v>29</v>
      </c>
      <c r="U332" s="3">
        <v>0</v>
      </c>
      <c r="V332" s="2" t="s">
        <v>29</v>
      </c>
      <c r="W332" s="3">
        <v>0</v>
      </c>
      <c r="X332" s="2" t="s">
        <v>29</v>
      </c>
      <c r="Y332" s="3">
        <v>0</v>
      </c>
      <c r="Z332" s="1" t="s">
        <v>31</v>
      </c>
      <c r="AA332" s="1" t="b">
        <v>0</v>
      </c>
    </row>
    <row r="333" spans="1:27" x14ac:dyDescent="0.25">
      <c r="A333" s="1" t="b">
        <v>0</v>
      </c>
      <c r="B333" s="1" t="s">
        <v>5058</v>
      </c>
      <c r="C333" s="2">
        <v>4</v>
      </c>
      <c r="D333" s="1" t="s">
        <v>848</v>
      </c>
      <c r="E333" s="2">
        <v>81</v>
      </c>
      <c r="F333" s="1" t="s">
        <v>2257</v>
      </c>
      <c r="G333" s="1" t="s">
        <v>2258</v>
      </c>
      <c r="H333" s="1" t="s">
        <v>2247</v>
      </c>
      <c r="I333" s="2">
        <v>100</v>
      </c>
      <c r="J333" s="3">
        <v>343</v>
      </c>
      <c r="K333" s="3">
        <v>85</v>
      </c>
      <c r="L333" s="3">
        <v>29155</v>
      </c>
      <c r="M333" s="1" t="s">
        <v>29</v>
      </c>
      <c r="N333" s="1" t="s">
        <v>40</v>
      </c>
      <c r="O333" s="3">
        <v>0</v>
      </c>
      <c r="P333" s="4" t="s">
        <v>4724</v>
      </c>
      <c r="Q333" s="1" t="b">
        <v>0</v>
      </c>
      <c r="R333" s="2">
        <v>85</v>
      </c>
      <c r="S333" s="3">
        <v>29155</v>
      </c>
      <c r="T333" s="2" t="s">
        <v>29</v>
      </c>
      <c r="U333" s="3">
        <v>0</v>
      </c>
      <c r="V333" s="2" t="s">
        <v>29</v>
      </c>
      <c r="W333" s="3">
        <v>0</v>
      </c>
      <c r="X333" s="2" t="s">
        <v>29</v>
      </c>
      <c r="Y333" s="3">
        <v>0</v>
      </c>
      <c r="Z333" s="1" t="s">
        <v>31</v>
      </c>
      <c r="AA333" s="1" t="b">
        <v>0</v>
      </c>
    </row>
    <row r="334" spans="1:27" x14ac:dyDescent="0.25">
      <c r="A334" s="1"/>
      <c r="B334" s="1"/>
      <c r="C334" s="2"/>
      <c r="D334" s="1"/>
      <c r="E334" s="2"/>
      <c r="F334" s="1"/>
      <c r="G334" s="1"/>
      <c r="H334" s="1"/>
      <c r="I334" s="2"/>
      <c r="J334" s="3"/>
      <c r="K334" s="3"/>
      <c r="L334" s="6">
        <f>SUBTOTAL(9,L288:L333)</f>
        <v>636584</v>
      </c>
      <c r="M334" s="1"/>
      <c r="N334" s="1"/>
      <c r="O334" s="3"/>
      <c r="P334" s="4"/>
      <c r="Q334" s="1"/>
      <c r="R334" s="2"/>
      <c r="S334" s="3"/>
      <c r="T334" s="2"/>
      <c r="U334" s="3"/>
      <c r="V334" s="2"/>
      <c r="W334" s="3"/>
      <c r="X334" s="2"/>
      <c r="Y334" s="3"/>
      <c r="Z334" s="1"/>
      <c r="AA334" s="1"/>
    </row>
    <row r="335" spans="1:27" x14ac:dyDescent="0.25">
      <c r="A335" s="1"/>
      <c r="B335" s="1"/>
      <c r="C335" s="2"/>
      <c r="D335" s="1"/>
      <c r="E335" s="2"/>
      <c r="F335" s="1"/>
      <c r="G335" s="1"/>
      <c r="H335" s="1"/>
      <c r="I335" s="2"/>
      <c r="J335" s="3"/>
      <c r="K335" s="3"/>
      <c r="L335" s="6">
        <f>SUBTOTAL(9,L288:L333)</f>
        <v>636584</v>
      </c>
      <c r="M335" s="1"/>
      <c r="N335" s="1"/>
      <c r="O335" s="3"/>
      <c r="P335" s="4"/>
      <c r="Q335" s="1"/>
      <c r="R335" s="2"/>
      <c r="S335" s="3"/>
      <c r="T335" s="2"/>
      <c r="U335" s="3"/>
      <c r="V335" s="2"/>
      <c r="W335" s="3"/>
      <c r="X335" s="2"/>
      <c r="Y335" s="3"/>
      <c r="Z335" s="1"/>
      <c r="AA335" s="1"/>
    </row>
    <row r="336" spans="1:27" x14ac:dyDescent="0.25">
      <c r="A336" s="1"/>
      <c r="B336" s="1"/>
      <c r="C336" s="2"/>
      <c r="D336" s="1"/>
      <c r="E336" s="2"/>
      <c r="F336" s="1"/>
      <c r="G336" s="1"/>
      <c r="H336" s="1"/>
      <c r="I336" s="2"/>
      <c r="J336" s="3"/>
      <c r="K336" s="3"/>
      <c r="L336" s="6">
        <f>SUBTOTAL(9,L4:L335)</f>
        <v>5527749</v>
      </c>
      <c r="M336" s="1"/>
      <c r="N336" s="1"/>
      <c r="O336" s="3"/>
      <c r="P336" s="4"/>
      <c r="Q336" s="1"/>
      <c r="R336" s="2"/>
      <c r="S336" s="3"/>
      <c r="T336" s="2"/>
      <c r="U336" s="3"/>
      <c r="V336" s="2"/>
      <c r="W336" s="3"/>
      <c r="X336" s="2"/>
      <c r="Y336" s="3"/>
      <c r="Z336" s="1"/>
      <c r="AA336"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workbookViewId="0">
      <selection sqref="A1:AA18"/>
    </sheetView>
  </sheetViews>
  <sheetFormatPr defaultRowHeight="15" x14ac:dyDescent="0.25"/>
  <sheetData>
    <row r="1" spans="1:27"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row>
    <row r="2" spans="1:27" x14ac:dyDescent="0.25">
      <c r="A2" s="5" t="s">
        <v>5059</v>
      </c>
      <c r="B2" s="5"/>
      <c r="C2" s="5"/>
      <c r="D2" s="5"/>
      <c r="E2" s="5"/>
      <c r="F2" s="5"/>
      <c r="G2" s="5"/>
      <c r="H2" s="5"/>
      <c r="I2" s="5"/>
      <c r="J2" s="5"/>
      <c r="K2" s="5"/>
      <c r="L2" s="5"/>
      <c r="M2" s="5"/>
      <c r="N2" s="5"/>
      <c r="O2" s="5"/>
      <c r="P2" s="5"/>
      <c r="Q2" s="5"/>
      <c r="R2" s="5"/>
      <c r="S2" s="5"/>
      <c r="T2" s="5"/>
      <c r="U2" s="5"/>
      <c r="V2" s="5"/>
      <c r="W2" s="5"/>
      <c r="X2" s="5"/>
      <c r="Y2" s="5"/>
      <c r="Z2" s="5"/>
      <c r="AA2" s="5"/>
    </row>
    <row r="3" spans="1:27" x14ac:dyDescent="0.25">
      <c r="A3" s="5" t="s">
        <v>5060</v>
      </c>
      <c r="B3" s="5"/>
      <c r="C3" s="5"/>
      <c r="D3" s="5"/>
      <c r="E3" s="5"/>
      <c r="F3" s="5"/>
      <c r="G3" s="5"/>
      <c r="H3" s="5"/>
      <c r="I3" s="5"/>
      <c r="J3" s="5"/>
      <c r="K3" s="5"/>
      <c r="L3" s="5"/>
      <c r="M3" s="5"/>
      <c r="N3" s="5"/>
      <c r="O3" s="5"/>
      <c r="P3" s="5"/>
      <c r="Q3" s="5"/>
      <c r="R3" s="5"/>
      <c r="S3" s="5"/>
      <c r="T3" s="5"/>
      <c r="U3" s="5"/>
      <c r="V3" s="5"/>
      <c r="W3" s="5"/>
      <c r="X3" s="5"/>
      <c r="Y3" s="5"/>
      <c r="Z3" s="5"/>
      <c r="AA3" s="5"/>
    </row>
    <row r="4" spans="1:27" x14ac:dyDescent="0.25">
      <c r="A4" s="1" t="b">
        <v>0</v>
      </c>
      <c r="B4" s="1" t="s">
        <v>5061</v>
      </c>
      <c r="C4" s="2">
        <v>1</v>
      </c>
      <c r="D4" s="1" t="s">
        <v>65</v>
      </c>
      <c r="E4" s="2">
        <v>7</v>
      </c>
      <c r="F4" s="1" t="s">
        <v>2290</v>
      </c>
      <c r="G4" s="1" t="s">
        <v>2291</v>
      </c>
      <c r="H4" s="1" t="s">
        <v>2292</v>
      </c>
      <c r="I4" s="2">
        <v>2</v>
      </c>
      <c r="J4" s="3">
        <v>1360</v>
      </c>
      <c r="K4" s="3">
        <v>35</v>
      </c>
      <c r="L4" s="3">
        <v>47600</v>
      </c>
      <c r="M4" s="1" t="s">
        <v>751</v>
      </c>
      <c r="N4" s="1" t="s">
        <v>40</v>
      </c>
      <c r="O4" s="3">
        <v>0</v>
      </c>
      <c r="P4" s="4" t="s">
        <v>5062</v>
      </c>
      <c r="Q4" s="1" t="b">
        <v>0</v>
      </c>
      <c r="R4" s="2">
        <v>35</v>
      </c>
      <c r="S4" s="3">
        <v>47600</v>
      </c>
      <c r="T4" s="2" t="s">
        <v>29</v>
      </c>
      <c r="U4" s="3">
        <v>0</v>
      </c>
      <c r="V4" s="2" t="s">
        <v>29</v>
      </c>
      <c r="W4" s="3">
        <v>0</v>
      </c>
      <c r="X4" s="2" t="s">
        <v>29</v>
      </c>
      <c r="Y4" s="3">
        <v>0</v>
      </c>
      <c r="Z4" s="1" t="s">
        <v>29</v>
      </c>
      <c r="AA4" s="1" t="b">
        <v>0</v>
      </c>
    </row>
    <row r="5" spans="1:27" x14ac:dyDescent="0.25">
      <c r="A5" s="1"/>
      <c r="B5" s="1"/>
      <c r="C5" s="2"/>
      <c r="D5" s="1"/>
      <c r="E5" s="2"/>
      <c r="F5" s="1"/>
      <c r="G5" s="1"/>
      <c r="H5" s="1"/>
      <c r="I5" s="2"/>
      <c r="J5" s="3"/>
      <c r="K5" s="3"/>
      <c r="L5" s="6">
        <f>SUBTOTAL(9,L4)</f>
        <v>47600</v>
      </c>
      <c r="M5" s="1"/>
      <c r="N5" s="1"/>
      <c r="O5" s="3"/>
      <c r="P5" s="4"/>
      <c r="Q5" s="1"/>
      <c r="R5" s="2"/>
      <c r="S5" s="3"/>
      <c r="T5" s="2"/>
      <c r="U5" s="3"/>
      <c r="V5" s="2"/>
      <c r="W5" s="3"/>
      <c r="X5" s="2"/>
      <c r="Y5" s="3"/>
      <c r="Z5" s="1"/>
      <c r="AA5" s="1"/>
    </row>
    <row r="6" spans="1:27" x14ac:dyDescent="0.25">
      <c r="A6" s="5" t="s">
        <v>5063</v>
      </c>
      <c r="B6" s="5"/>
      <c r="C6" s="5"/>
      <c r="D6" s="5"/>
      <c r="E6" s="5"/>
      <c r="F6" s="5"/>
      <c r="G6" s="5"/>
      <c r="H6" s="5"/>
      <c r="I6" s="5"/>
      <c r="J6" s="5"/>
      <c r="K6" s="5"/>
      <c r="L6" s="5"/>
      <c r="M6" s="5"/>
      <c r="N6" s="5"/>
      <c r="O6" s="5"/>
      <c r="P6" s="5"/>
      <c r="Q6" s="5"/>
      <c r="R6" s="5"/>
      <c r="S6" s="5"/>
      <c r="T6" s="5"/>
      <c r="U6" s="5"/>
      <c r="V6" s="5"/>
      <c r="W6" s="5"/>
      <c r="X6" s="5"/>
      <c r="Y6" s="5"/>
      <c r="Z6" s="5"/>
      <c r="AA6" s="5"/>
    </row>
    <row r="7" spans="1:27" x14ac:dyDescent="0.25">
      <c r="A7" s="1" t="b">
        <v>0</v>
      </c>
      <c r="B7" s="1" t="s">
        <v>5064</v>
      </c>
      <c r="C7" s="2">
        <v>1</v>
      </c>
      <c r="D7" s="1" t="s">
        <v>65</v>
      </c>
      <c r="E7" s="2">
        <v>6</v>
      </c>
      <c r="F7" s="1" t="s">
        <v>2293</v>
      </c>
      <c r="G7" s="1" t="s">
        <v>2294</v>
      </c>
      <c r="H7" s="1" t="s">
        <v>2295</v>
      </c>
      <c r="I7" s="2">
        <v>1</v>
      </c>
      <c r="J7" s="3">
        <v>48.75</v>
      </c>
      <c r="K7" s="3">
        <v>200</v>
      </c>
      <c r="L7" s="3">
        <v>9750</v>
      </c>
      <c r="M7" s="1" t="s">
        <v>29</v>
      </c>
      <c r="N7" s="1" t="s">
        <v>40</v>
      </c>
      <c r="O7" s="3">
        <v>0</v>
      </c>
      <c r="P7" s="4" t="s">
        <v>5065</v>
      </c>
      <c r="Q7" s="1" t="b">
        <v>0</v>
      </c>
      <c r="R7" s="2">
        <v>200</v>
      </c>
      <c r="S7" s="3">
        <v>9750</v>
      </c>
      <c r="T7" s="2" t="s">
        <v>29</v>
      </c>
      <c r="U7" s="3">
        <v>0</v>
      </c>
      <c r="V7" s="2" t="s">
        <v>29</v>
      </c>
      <c r="W7" s="3">
        <v>0</v>
      </c>
      <c r="X7" s="2" t="s">
        <v>29</v>
      </c>
      <c r="Y7" s="3">
        <v>0</v>
      </c>
      <c r="Z7" s="1" t="s">
        <v>29</v>
      </c>
      <c r="AA7" s="1" t="b">
        <v>0</v>
      </c>
    </row>
    <row r="8" spans="1:27" x14ac:dyDescent="0.25">
      <c r="A8" s="1"/>
      <c r="B8" s="1"/>
      <c r="C8" s="2"/>
      <c r="D8" s="1"/>
      <c r="E8" s="2"/>
      <c r="F8" s="1"/>
      <c r="G8" s="1"/>
      <c r="H8" s="1"/>
      <c r="I8" s="2"/>
      <c r="J8" s="3"/>
      <c r="K8" s="3"/>
      <c r="L8" s="6">
        <f>SUBTOTAL(9,L7)</f>
        <v>9750</v>
      </c>
      <c r="M8" s="1"/>
      <c r="N8" s="1"/>
      <c r="O8" s="3"/>
      <c r="P8" s="4"/>
      <c r="Q8" s="1"/>
      <c r="R8" s="2"/>
      <c r="S8" s="3"/>
      <c r="T8" s="2"/>
      <c r="U8" s="3"/>
      <c r="V8" s="2"/>
      <c r="W8" s="3"/>
      <c r="X8" s="2"/>
      <c r="Y8" s="3"/>
      <c r="Z8" s="1"/>
      <c r="AA8" s="1"/>
    </row>
    <row r="9" spans="1:27" x14ac:dyDescent="0.25">
      <c r="A9" s="5" t="s">
        <v>5066</v>
      </c>
      <c r="B9" s="5"/>
      <c r="C9" s="5"/>
      <c r="D9" s="5"/>
      <c r="E9" s="5"/>
      <c r="F9" s="5"/>
      <c r="G9" s="5"/>
      <c r="H9" s="5"/>
      <c r="I9" s="5"/>
      <c r="J9" s="5"/>
      <c r="K9" s="5"/>
      <c r="L9" s="5"/>
      <c r="M9" s="5"/>
      <c r="N9" s="5"/>
      <c r="O9" s="5"/>
      <c r="P9" s="5"/>
      <c r="Q9" s="5"/>
      <c r="R9" s="5"/>
      <c r="S9" s="5"/>
      <c r="T9" s="5"/>
      <c r="U9" s="5"/>
      <c r="V9" s="5"/>
      <c r="W9" s="5"/>
      <c r="X9" s="5"/>
      <c r="Y9" s="5"/>
      <c r="Z9" s="5"/>
      <c r="AA9" s="5"/>
    </row>
    <row r="10" spans="1:27" x14ac:dyDescent="0.25">
      <c r="A10" s="1" t="b">
        <v>1</v>
      </c>
      <c r="B10" s="1" t="s">
        <v>5067</v>
      </c>
      <c r="C10" s="2">
        <v>1</v>
      </c>
      <c r="D10" s="1" t="s">
        <v>65</v>
      </c>
      <c r="E10" s="2">
        <v>1</v>
      </c>
      <c r="F10" s="1" t="s">
        <v>2296</v>
      </c>
      <c r="G10" s="1" t="s">
        <v>2297</v>
      </c>
      <c r="H10" s="1" t="s">
        <v>2298</v>
      </c>
      <c r="I10" s="2">
        <v>1</v>
      </c>
      <c r="J10" s="3">
        <v>55</v>
      </c>
      <c r="K10" s="3">
        <v>50</v>
      </c>
      <c r="L10" s="3">
        <v>2750</v>
      </c>
      <c r="M10" s="1" t="s">
        <v>751</v>
      </c>
      <c r="N10" s="1" t="s">
        <v>40</v>
      </c>
      <c r="O10" s="3">
        <v>0</v>
      </c>
      <c r="P10" s="4" t="s">
        <v>5068</v>
      </c>
      <c r="Q10" s="1" t="b">
        <v>0</v>
      </c>
      <c r="R10" s="2">
        <v>50</v>
      </c>
      <c r="S10" s="3">
        <v>2750</v>
      </c>
      <c r="T10" s="2" t="s">
        <v>29</v>
      </c>
      <c r="U10" s="3">
        <v>0</v>
      </c>
      <c r="V10" s="2" t="s">
        <v>29</v>
      </c>
      <c r="W10" s="3">
        <v>0</v>
      </c>
      <c r="X10" s="2" t="s">
        <v>29</v>
      </c>
      <c r="Y10" s="3">
        <v>0</v>
      </c>
      <c r="Z10" s="1" t="s">
        <v>29</v>
      </c>
      <c r="AA10" s="1" t="b">
        <v>0</v>
      </c>
    </row>
    <row r="11" spans="1:27" x14ac:dyDescent="0.25">
      <c r="A11" s="1" t="b">
        <v>0</v>
      </c>
      <c r="B11" s="1" t="s">
        <v>5069</v>
      </c>
      <c r="C11" s="2">
        <v>1</v>
      </c>
      <c r="D11" s="1" t="s">
        <v>65</v>
      </c>
      <c r="E11" s="2">
        <v>5</v>
      </c>
      <c r="F11" s="1" t="s">
        <v>2299</v>
      </c>
      <c r="G11" s="1" t="s">
        <v>2300</v>
      </c>
      <c r="H11" s="1" t="s">
        <v>2301</v>
      </c>
      <c r="I11" s="2">
        <v>1</v>
      </c>
      <c r="J11" s="3">
        <v>108</v>
      </c>
      <c r="K11" s="3">
        <v>5</v>
      </c>
      <c r="L11" s="3">
        <v>540</v>
      </c>
      <c r="M11" s="1" t="s">
        <v>751</v>
      </c>
      <c r="N11" s="1" t="s">
        <v>40</v>
      </c>
      <c r="O11" s="3">
        <v>0</v>
      </c>
      <c r="P11" s="4" t="s">
        <v>5068</v>
      </c>
      <c r="Q11" s="1" t="b">
        <v>0</v>
      </c>
      <c r="R11" s="2">
        <v>5</v>
      </c>
      <c r="S11" s="3">
        <v>540</v>
      </c>
      <c r="T11" s="2" t="s">
        <v>29</v>
      </c>
      <c r="U11" s="3">
        <v>0</v>
      </c>
      <c r="V11" s="2" t="s">
        <v>29</v>
      </c>
      <c r="W11" s="3">
        <v>0</v>
      </c>
      <c r="X11" s="2" t="s">
        <v>29</v>
      </c>
      <c r="Y11" s="3">
        <v>0</v>
      </c>
      <c r="Z11" s="1" t="s">
        <v>29</v>
      </c>
      <c r="AA11" s="1" t="b">
        <v>0</v>
      </c>
    </row>
    <row r="12" spans="1:27" x14ac:dyDescent="0.25">
      <c r="A12" s="1" t="b">
        <v>0</v>
      </c>
      <c r="B12" s="1" t="s">
        <v>5070</v>
      </c>
      <c r="C12" s="2">
        <v>1</v>
      </c>
      <c r="D12" s="1" t="s">
        <v>65</v>
      </c>
      <c r="E12" s="2">
        <v>8</v>
      </c>
      <c r="F12" s="1" t="s">
        <v>2302</v>
      </c>
      <c r="G12" s="1" t="s">
        <v>2303</v>
      </c>
      <c r="H12" s="1" t="s">
        <v>2016</v>
      </c>
      <c r="I12" s="2">
        <v>1</v>
      </c>
      <c r="J12" s="3">
        <v>165</v>
      </c>
      <c r="K12" s="3">
        <v>2</v>
      </c>
      <c r="L12" s="3">
        <v>330</v>
      </c>
      <c r="M12" s="1" t="s">
        <v>29</v>
      </c>
      <c r="N12" s="1" t="s">
        <v>40</v>
      </c>
      <c r="O12" s="3">
        <v>0</v>
      </c>
      <c r="P12" s="4" t="s">
        <v>5068</v>
      </c>
      <c r="Q12" s="1" t="b">
        <v>0</v>
      </c>
      <c r="R12" s="2">
        <v>2</v>
      </c>
      <c r="S12" s="3">
        <v>330</v>
      </c>
      <c r="T12" s="2" t="s">
        <v>29</v>
      </c>
      <c r="U12" s="3">
        <v>0</v>
      </c>
      <c r="V12" s="2" t="s">
        <v>29</v>
      </c>
      <c r="W12" s="3">
        <v>0</v>
      </c>
      <c r="X12" s="2" t="s">
        <v>29</v>
      </c>
      <c r="Y12" s="3">
        <v>0</v>
      </c>
      <c r="Z12" s="1" t="s">
        <v>29</v>
      </c>
      <c r="AA12" s="1" t="b">
        <v>0</v>
      </c>
    </row>
    <row r="13" spans="1:27" x14ac:dyDescent="0.25">
      <c r="A13" s="1"/>
      <c r="B13" s="1"/>
      <c r="C13" s="2"/>
      <c r="D13" s="1"/>
      <c r="E13" s="2"/>
      <c r="F13" s="1"/>
      <c r="G13" s="1"/>
      <c r="H13" s="1"/>
      <c r="I13" s="2"/>
      <c r="J13" s="3"/>
      <c r="K13" s="3"/>
      <c r="L13" s="6">
        <f>SUBTOTAL(9,L10:L12)</f>
        <v>3620</v>
      </c>
      <c r="M13" s="1"/>
      <c r="N13" s="1"/>
      <c r="O13" s="3"/>
      <c r="P13" s="4"/>
      <c r="Q13" s="1"/>
      <c r="R13" s="2"/>
      <c r="S13" s="3"/>
      <c r="T13" s="2"/>
      <c r="U13" s="3"/>
      <c r="V13" s="2"/>
      <c r="W13" s="3"/>
      <c r="X13" s="2"/>
      <c r="Y13" s="3"/>
      <c r="Z13" s="1"/>
      <c r="AA13" s="1"/>
    </row>
    <row r="14" spans="1:27" x14ac:dyDescent="0.25">
      <c r="A14" s="5" t="s">
        <v>5071</v>
      </c>
      <c r="B14" s="5"/>
      <c r="C14" s="5"/>
      <c r="D14" s="5"/>
      <c r="E14" s="5"/>
      <c r="F14" s="5"/>
      <c r="G14" s="5"/>
      <c r="H14" s="5"/>
      <c r="I14" s="5"/>
      <c r="J14" s="5"/>
      <c r="K14" s="5"/>
      <c r="L14" s="5"/>
      <c r="M14" s="5"/>
      <c r="N14" s="5"/>
      <c r="O14" s="5"/>
      <c r="P14" s="5"/>
      <c r="Q14" s="5"/>
      <c r="R14" s="5"/>
      <c r="S14" s="5"/>
      <c r="T14" s="5"/>
      <c r="U14" s="5"/>
      <c r="V14" s="5"/>
      <c r="W14" s="5"/>
      <c r="X14" s="5"/>
      <c r="Y14" s="5"/>
      <c r="Z14" s="5"/>
      <c r="AA14" s="5"/>
    </row>
    <row r="15" spans="1:27" x14ac:dyDescent="0.25">
      <c r="A15" s="1" t="b">
        <v>0</v>
      </c>
      <c r="B15" s="1" t="s">
        <v>5072</v>
      </c>
      <c r="C15" s="2">
        <v>1</v>
      </c>
      <c r="D15" s="1" t="s">
        <v>65</v>
      </c>
      <c r="E15" s="2">
        <v>9</v>
      </c>
      <c r="F15" s="1" t="s">
        <v>5073</v>
      </c>
      <c r="G15" s="1" t="s">
        <v>5074</v>
      </c>
      <c r="H15" s="1" t="s">
        <v>5075</v>
      </c>
      <c r="I15" s="2">
        <v>1</v>
      </c>
      <c r="J15" s="3">
        <v>400</v>
      </c>
      <c r="K15" s="3">
        <v>10</v>
      </c>
      <c r="L15" s="3">
        <v>4000</v>
      </c>
      <c r="M15" s="1" t="s">
        <v>29</v>
      </c>
      <c r="N15" s="1" t="s">
        <v>40</v>
      </c>
      <c r="O15" s="3">
        <v>0</v>
      </c>
      <c r="P15" s="4" t="s">
        <v>5076</v>
      </c>
      <c r="Q15" s="1" t="b">
        <v>0</v>
      </c>
      <c r="R15" s="2">
        <v>10</v>
      </c>
      <c r="S15" s="3">
        <v>4000</v>
      </c>
      <c r="T15" s="2" t="s">
        <v>29</v>
      </c>
      <c r="U15" s="3">
        <v>0</v>
      </c>
      <c r="V15" s="2" t="s">
        <v>29</v>
      </c>
      <c r="W15" s="3">
        <v>0</v>
      </c>
      <c r="X15" s="2" t="s">
        <v>29</v>
      </c>
      <c r="Y15" s="3">
        <v>0</v>
      </c>
      <c r="Z15" s="1" t="s">
        <v>29</v>
      </c>
      <c r="AA15" s="1" t="b">
        <v>0</v>
      </c>
    </row>
    <row r="16" spans="1:27" x14ac:dyDescent="0.25">
      <c r="A16" s="1"/>
      <c r="B16" s="1"/>
      <c r="C16" s="2"/>
      <c r="D16" s="1"/>
      <c r="E16" s="2"/>
      <c r="F16" s="1"/>
      <c r="G16" s="1"/>
      <c r="H16" s="1"/>
      <c r="I16" s="2"/>
      <c r="J16" s="3"/>
      <c r="K16" s="3"/>
      <c r="L16" s="6">
        <f>SUBTOTAL(9,L15)</f>
        <v>4000</v>
      </c>
      <c r="M16" s="1"/>
      <c r="N16" s="1"/>
      <c r="O16" s="3"/>
      <c r="P16" s="4"/>
      <c r="Q16" s="1"/>
      <c r="R16" s="2"/>
      <c r="S16" s="3"/>
      <c r="T16" s="2"/>
      <c r="U16" s="3"/>
      <c r="V16" s="2"/>
      <c r="W16" s="3"/>
      <c r="X16" s="2"/>
      <c r="Y16" s="3"/>
      <c r="Z16" s="1"/>
      <c r="AA16" s="1"/>
    </row>
    <row r="17" spans="1:27" x14ac:dyDescent="0.25">
      <c r="A17" s="1"/>
      <c r="B17" s="1"/>
      <c r="C17" s="2"/>
      <c r="D17" s="1"/>
      <c r="E17" s="2"/>
      <c r="F17" s="1"/>
      <c r="G17" s="1"/>
      <c r="H17" s="1"/>
      <c r="I17" s="2"/>
      <c r="J17" s="3"/>
      <c r="K17" s="3"/>
      <c r="L17" s="6">
        <f>SUBTOTAL(9,L4,L7,L10:L12,L15)</f>
        <v>64970</v>
      </c>
      <c r="M17" s="1"/>
      <c r="N17" s="1"/>
      <c r="O17" s="3"/>
      <c r="P17" s="4"/>
      <c r="Q17" s="1"/>
      <c r="R17" s="2"/>
      <c r="S17" s="3"/>
      <c r="T17" s="2"/>
      <c r="U17" s="3"/>
      <c r="V17" s="2"/>
      <c r="W17" s="3"/>
      <c r="X17" s="2"/>
      <c r="Y17" s="3"/>
      <c r="Z17" s="1"/>
      <c r="AA17" s="1"/>
    </row>
    <row r="18" spans="1:27" x14ac:dyDescent="0.25">
      <c r="A18" s="1"/>
      <c r="B18" s="1"/>
      <c r="C18" s="2"/>
      <c r="D18" s="1"/>
      <c r="E18" s="2"/>
      <c r="F18" s="1"/>
      <c r="G18" s="1"/>
      <c r="H18" s="1"/>
      <c r="I18" s="2"/>
      <c r="J18" s="3"/>
      <c r="K18" s="3"/>
      <c r="L18" s="6">
        <f>SUBTOTAL(9,L4:L17)</f>
        <v>64970</v>
      </c>
      <c r="M18" s="1"/>
      <c r="N18" s="1"/>
      <c r="O18" s="3"/>
      <c r="P18" s="4"/>
      <c r="Q18" s="1"/>
      <c r="R18" s="2"/>
      <c r="S18" s="3"/>
      <c r="T18" s="2"/>
      <c r="U18" s="3"/>
      <c r="V18" s="2"/>
      <c r="W18" s="3"/>
      <c r="X18" s="2"/>
      <c r="Y18" s="3"/>
      <c r="Z18" s="1"/>
      <c r="AA1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4"/>
  <sheetViews>
    <sheetView workbookViewId="0">
      <selection sqref="A1:AA57"/>
    </sheetView>
  </sheetViews>
  <sheetFormatPr defaultRowHeight="15" x14ac:dyDescent="0.25"/>
  <sheetData>
    <row r="1" spans="1:27"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746</v>
      </c>
      <c r="T1" s="1" t="s">
        <v>19</v>
      </c>
      <c r="U1" s="1" t="s">
        <v>20</v>
      </c>
      <c r="V1" s="1" t="s">
        <v>21</v>
      </c>
      <c r="W1" s="1" t="s">
        <v>22</v>
      </c>
      <c r="X1" s="1" t="s">
        <v>23</v>
      </c>
      <c r="Y1" s="1" t="s">
        <v>24</v>
      </c>
      <c r="Z1" s="1" t="s">
        <v>25</v>
      </c>
      <c r="AA1" s="1" t="s">
        <v>26</v>
      </c>
    </row>
    <row r="2" spans="1:27" x14ac:dyDescent="0.25">
      <c r="A2" s="5" t="s">
        <v>5077</v>
      </c>
      <c r="B2" s="5"/>
      <c r="C2" s="5"/>
      <c r="D2" s="5"/>
      <c r="E2" s="5"/>
      <c r="F2" s="5"/>
      <c r="G2" s="5"/>
      <c r="H2" s="5"/>
      <c r="I2" s="5"/>
      <c r="J2" s="5"/>
      <c r="K2" s="5"/>
      <c r="L2" s="5"/>
      <c r="M2" s="5"/>
      <c r="N2" s="5"/>
      <c r="O2" s="5"/>
      <c r="P2" s="5"/>
      <c r="Q2" s="5"/>
      <c r="R2" s="5"/>
      <c r="S2" s="5"/>
      <c r="T2" s="5"/>
      <c r="U2" s="5"/>
      <c r="V2" s="5"/>
      <c r="W2" s="5"/>
      <c r="X2" s="5"/>
      <c r="Y2" s="5"/>
      <c r="Z2" s="5"/>
      <c r="AA2" s="5"/>
    </row>
    <row r="3" spans="1:27" x14ac:dyDescent="0.25">
      <c r="A3" s="5" t="s">
        <v>5078</v>
      </c>
      <c r="B3" s="5"/>
      <c r="C3" s="5"/>
      <c r="D3" s="5"/>
      <c r="E3" s="5"/>
      <c r="F3" s="5"/>
      <c r="G3" s="5"/>
      <c r="H3" s="5"/>
      <c r="I3" s="5"/>
      <c r="J3" s="5"/>
      <c r="K3" s="5"/>
      <c r="L3" s="5"/>
      <c r="M3" s="5"/>
      <c r="N3" s="5"/>
      <c r="O3" s="5"/>
      <c r="P3" s="5"/>
      <c r="Q3" s="5"/>
      <c r="R3" s="5"/>
      <c r="S3" s="5"/>
      <c r="T3" s="5"/>
      <c r="U3" s="5"/>
      <c r="V3" s="5"/>
      <c r="W3" s="5"/>
      <c r="X3" s="5"/>
      <c r="Y3" s="5"/>
      <c r="Z3" s="5"/>
      <c r="AA3" s="5"/>
    </row>
    <row r="4" spans="1:27" x14ac:dyDescent="0.25">
      <c r="A4" s="1" t="b">
        <v>0</v>
      </c>
      <c r="B4" s="1" t="s">
        <v>5079</v>
      </c>
      <c r="C4" s="2">
        <v>1</v>
      </c>
      <c r="D4" s="1" t="s">
        <v>776</v>
      </c>
      <c r="E4" s="2">
        <v>45</v>
      </c>
      <c r="F4" s="1" t="s">
        <v>2307</v>
      </c>
      <c r="G4" s="1" t="s">
        <v>5080</v>
      </c>
      <c r="H4" s="1" t="s">
        <v>29</v>
      </c>
      <c r="I4" s="2" t="s">
        <v>29</v>
      </c>
      <c r="J4" s="3">
        <v>49000</v>
      </c>
      <c r="K4" s="3">
        <v>15</v>
      </c>
      <c r="L4" s="3">
        <v>735000</v>
      </c>
      <c r="M4" s="1" t="s">
        <v>751</v>
      </c>
      <c r="N4" s="1" t="s">
        <v>40</v>
      </c>
      <c r="O4" s="3">
        <v>0</v>
      </c>
      <c r="P4" s="4" t="s">
        <v>3908</v>
      </c>
      <c r="Q4" s="1" t="b">
        <v>0</v>
      </c>
      <c r="R4" s="2">
        <v>15</v>
      </c>
      <c r="S4" s="3">
        <v>735000</v>
      </c>
      <c r="T4" s="2" t="s">
        <v>29</v>
      </c>
      <c r="U4" s="3">
        <v>0</v>
      </c>
      <c r="V4" s="2" t="s">
        <v>29</v>
      </c>
      <c r="W4" s="3">
        <v>0</v>
      </c>
      <c r="X4" s="2" t="s">
        <v>29</v>
      </c>
      <c r="Y4" s="3">
        <v>0</v>
      </c>
      <c r="Z4" s="1" t="s">
        <v>29</v>
      </c>
      <c r="AA4" s="1" t="b">
        <v>0</v>
      </c>
    </row>
    <row r="5" spans="1:27" x14ac:dyDescent="0.25">
      <c r="A5" s="1"/>
      <c r="B5" s="1"/>
      <c r="C5" s="2"/>
      <c r="D5" s="1"/>
      <c r="E5" s="2"/>
      <c r="F5" s="1"/>
      <c r="G5" s="1"/>
      <c r="H5" s="1"/>
      <c r="I5" s="2"/>
      <c r="J5" s="3"/>
      <c r="K5" s="3"/>
      <c r="L5" s="6">
        <f>SUBTOTAL(9,L4)</f>
        <v>735000</v>
      </c>
      <c r="M5" s="1"/>
      <c r="N5" s="1"/>
      <c r="O5" s="3"/>
      <c r="P5" s="4"/>
      <c r="Q5" s="1"/>
      <c r="R5" s="2"/>
      <c r="S5" s="3"/>
      <c r="T5" s="2"/>
      <c r="U5" s="3"/>
      <c r="V5" s="2"/>
      <c r="W5" s="3"/>
      <c r="X5" s="2"/>
      <c r="Y5" s="3"/>
      <c r="Z5" s="1"/>
      <c r="AA5" s="1"/>
    </row>
    <row r="6" spans="1:27" x14ac:dyDescent="0.25">
      <c r="A6" s="5" t="s">
        <v>5081</v>
      </c>
      <c r="B6" s="5"/>
      <c r="C6" s="5"/>
      <c r="D6" s="5"/>
      <c r="E6" s="5"/>
      <c r="F6" s="5"/>
      <c r="G6" s="5"/>
      <c r="H6" s="5"/>
      <c r="I6" s="5"/>
      <c r="J6" s="5"/>
      <c r="K6" s="5"/>
      <c r="L6" s="5"/>
      <c r="M6" s="5"/>
      <c r="N6" s="5"/>
      <c r="O6" s="5"/>
      <c r="P6" s="5"/>
      <c r="Q6" s="5"/>
      <c r="R6" s="5"/>
      <c r="S6" s="5"/>
      <c r="T6" s="5"/>
      <c r="U6" s="5"/>
      <c r="V6" s="5"/>
      <c r="W6" s="5"/>
      <c r="X6" s="5"/>
      <c r="Y6" s="5"/>
      <c r="Z6" s="5"/>
      <c r="AA6" s="5"/>
    </row>
    <row r="7" spans="1:27" x14ac:dyDescent="0.25">
      <c r="A7" s="1" t="b">
        <v>1</v>
      </c>
      <c r="B7" s="1" t="s">
        <v>5082</v>
      </c>
      <c r="C7" s="2">
        <v>2</v>
      </c>
      <c r="D7" s="1" t="s">
        <v>752</v>
      </c>
      <c r="E7" s="2">
        <v>38</v>
      </c>
      <c r="F7" s="1" t="s">
        <v>2304</v>
      </c>
      <c r="G7" s="1" t="s">
        <v>2305</v>
      </c>
      <c r="H7" s="1" t="s">
        <v>29</v>
      </c>
      <c r="I7" s="2" t="s">
        <v>29</v>
      </c>
      <c r="J7" s="3">
        <v>270000</v>
      </c>
      <c r="K7" s="3">
        <v>1</v>
      </c>
      <c r="L7" s="3">
        <v>270000</v>
      </c>
      <c r="M7" s="1" t="s">
        <v>751</v>
      </c>
      <c r="N7" s="1" t="s">
        <v>40</v>
      </c>
      <c r="O7" s="3">
        <v>0</v>
      </c>
      <c r="P7" s="4" t="s">
        <v>5083</v>
      </c>
      <c r="Q7" s="1" t="b">
        <v>0</v>
      </c>
      <c r="R7" s="2">
        <v>1</v>
      </c>
      <c r="S7" s="3">
        <v>270000</v>
      </c>
      <c r="T7" s="2" t="s">
        <v>29</v>
      </c>
      <c r="U7" s="3">
        <v>0</v>
      </c>
      <c r="V7" s="2" t="s">
        <v>29</v>
      </c>
      <c r="W7" s="3">
        <v>0</v>
      </c>
      <c r="X7" s="2" t="s">
        <v>29</v>
      </c>
      <c r="Y7" s="3">
        <v>0</v>
      </c>
      <c r="Z7" s="1" t="s">
        <v>2306</v>
      </c>
      <c r="AA7" s="1" t="b">
        <v>0</v>
      </c>
    </row>
    <row r="8" spans="1:27" x14ac:dyDescent="0.25">
      <c r="A8" s="1"/>
      <c r="B8" s="1"/>
      <c r="C8" s="2"/>
      <c r="D8" s="1"/>
      <c r="E8" s="2"/>
      <c r="F8" s="1"/>
      <c r="G8" s="1"/>
      <c r="H8" s="1"/>
      <c r="I8" s="2"/>
      <c r="J8" s="3"/>
      <c r="K8" s="3"/>
      <c r="L8" s="6">
        <f>SUBTOTAL(9,L7)</f>
        <v>270000</v>
      </c>
      <c r="M8" s="1"/>
      <c r="N8" s="1"/>
      <c r="O8" s="3"/>
      <c r="P8" s="4"/>
      <c r="Q8" s="1"/>
      <c r="R8" s="2"/>
      <c r="S8" s="3"/>
      <c r="T8" s="2"/>
      <c r="U8" s="3"/>
      <c r="V8" s="2"/>
      <c r="W8" s="3"/>
      <c r="X8" s="2"/>
      <c r="Y8" s="3"/>
      <c r="Z8" s="1"/>
      <c r="AA8" s="1"/>
    </row>
    <row r="9" spans="1:27" x14ac:dyDescent="0.25">
      <c r="A9" s="1"/>
      <c r="B9" s="1"/>
      <c r="C9" s="2"/>
      <c r="D9" s="1"/>
      <c r="E9" s="2"/>
      <c r="F9" s="1"/>
      <c r="G9" s="1"/>
      <c r="H9" s="1"/>
      <c r="I9" s="2"/>
      <c r="J9" s="3"/>
      <c r="K9" s="3"/>
      <c r="L9" s="6">
        <f>SUBTOTAL(9,L4,L7)</f>
        <v>1005000</v>
      </c>
      <c r="M9" s="1"/>
      <c r="N9" s="1"/>
      <c r="O9" s="3"/>
      <c r="P9" s="4"/>
      <c r="Q9" s="1"/>
      <c r="R9" s="2"/>
      <c r="S9" s="3"/>
      <c r="T9" s="2"/>
      <c r="U9" s="3"/>
      <c r="V9" s="2"/>
      <c r="W9" s="3"/>
      <c r="X9" s="2"/>
      <c r="Y9" s="3"/>
      <c r="Z9" s="1"/>
      <c r="AA9" s="1"/>
    </row>
    <row r="10" spans="1:27" x14ac:dyDescent="0.25">
      <c r="A10" s="5" t="s">
        <v>5084</v>
      </c>
      <c r="B10" s="5"/>
      <c r="C10" s="5"/>
      <c r="D10" s="5"/>
      <c r="E10" s="5"/>
      <c r="F10" s="5"/>
      <c r="G10" s="5"/>
      <c r="H10" s="5"/>
      <c r="I10" s="5"/>
      <c r="J10" s="5"/>
      <c r="K10" s="5"/>
      <c r="L10" s="5"/>
      <c r="M10" s="5"/>
      <c r="N10" s="5"/>
      <c r="O10" s="5"/>
      <c r="P10" s="5"/>
      <c r="Q10" s="5"/>
      <c r="R10" s="5"/>
      <c r="S10" s="5"/>
      <c r="T10" s="5"/>
      <c r="U10" s="5"/>
      <c r="V10" s="5"/>
      <c r="W10" s="5"/>
      <c r="X10" s="5"/>
      <c r="Y10" s="5"/>
      <c r="Z10" s="5"/>
      <c r="AA10" s="5"/>
    </row>
    <row r="11" spans="1:27" x14ac:dyDescent="0.25">
      <c r="A11" s="5" t="s">
        <v>5085</v>
      </c>
      <c r="B11" s="5"/>
      <c r="C11" s="5"/>
      <c r="D11" s="5"/>
      <c r="E11" s="5"/>
      <c r="F11" s="5"/>
      <c r="G11" s="5"/>
      <c r="H11" s="5"/>
      <c r="I11" s="5"/>
      <c r="J11" s="5"/>
      <c r="K11" s="5"/>
      <c r="L11" s="5"/>
      <c r="M11" s="5"/>
      <c r="N11" s="5"/>
      <c r="O11" s="5"/>
      <c r="P11" s="5"/>
      <c r="Q11" s="5"/>
      <c r="R11" s="5"/>
      <c r="S11" s="5"/>
      <c r="T11" s="5"/>
      <c r="U11" s="5"/>
      <c r="V11" s="5"/>
      <c r="W11" s="5"/>
      <c r="X11" s="5"/>
      <c r="Y11" s="5"/>
      <c r="Z11" s="5"/>
      <c r="AA11" s="5"/>
    </row>
    <row r="12" spans="1:27" x14ac:dyDescent="0.25">
      <c r="A12" s="1" t="b">
        <v>0</v>
      </c>
      <c r="B12" s="1" t="s">
        <v>5086</v>
      </c>
      <c r="C12" s="2">
        <v>2</v>
      </c>
      <c r="D12" s="1" t="s">
        <v>752</v>
      </c>
      <c r="E12" s="2">
        <v>35</v>
      </c>
      <c r="F12" s="1" t="s">
        <v>2308</v>
      </c>
      <c r="G12" s="1" t="s">
        <v>2309</v>
      </c>
      <c r="H12" s="1" t="s">
        <v>29</v>
      </c>
      <c r="I12" s="2" t="s">
        <v>29</v>
      </c>
      <c r="J12" s="3">
        <v>450000</v>
      </c>
      <c r="K12" s="3">
        <v>1</v>
      </c>
      <c r="L12" s="3">
        <v>450000</v>
      </c>
      <c r="M12" s="1" t="s">
        <v>2310</v>
      </c>
      <c r="N12" s="1" t="s">
        <v>40</v>
      </c>
      <c r="O12" s="3">
        <v>0</v>
      </c>
      <c r="P12" s="4" t="s">
        <v>5087</v>
      </c>
      <c r="Q12" s="1" t="b">
        <v>0</v>
      </c>
      <c r="R12" s="2">
        <v>1</v>
      </c>
      <c r="S12" s="3">
        <v>450000</v>
      </c>
      <c r="T12" s="2" t="s">
        <v>29</v>
      </c>
      <c r="U12" s="3">
        <v>0</v>
      </c>
      <c r="V12" s="2" t="s">
        <v>29</v>
      </c>
      <c r="W12" s="3">
        <v>0</v>
      </c>
      <c r="X12" s="2" t="s">
        <v>29</v>
      </c>
      <c r="Y12" s="3">
        <v>0</v>
      </c>
      <c r="Z12" s="1" t="s">
        <v>29</v>
      </c>
      <c r="AA12" s="1" t="b">
        <v>0</v>
      </c>
    </row>
    <row r="13" spans="1:27" x14ac:dyDescent="0.25">
      <c r="A13" s="1"/>
      <c r="B13" s="1"/>
      <c r="C13" s="2"/>
      <c r="D13" s="1"/>
      <c r="E13" s="2"/>
      <c r="F13" s="1"/>
      <c r="G13" s="1"/>
      <c r="H13" s="1"/>
      <c r="I13" s="2"/>
      <c r="J13" s="3"/>
      <c r="K13" s="3"/>
      <c r="L13" s="6">
        <f>SUBTOTAL(9,L12)</f>
        <v>450000</v>
      </c>
      <c r="M13" s="1"/>
      <c r="N13" s="1"/>
      <c r="O13" s="3"/>
      <c r="P13" s="4"/>
      <c r="Q13" s="1"/>
      <c r="R13" s="2"/>
      <c r="S13" s="3"/>
      <c r="T13" s="2"/>
      <c r="U13" s="3"/>
      <c r="V13" s="2"/>
      <c r="W13" s="3"/>
      <c r="X13" s="2"/>
      <c r="Y13" s="3"/>
      <c r="Z13" s="1"/>
      <c r="AA13" s="1"/>
    </row>
    <row r="14" spans="1:27" x14ac:dyDescent="0.25">
      <c r="A14" s="5" t="s">
        <v>5088</v>
      </c>
      <c r="B14" s="5"/>
      <c r="C14" s="5"/>
      <c r="D14" s="5"/>
      <c r="E14" s="5"/>
      <c r="F14" s="5"/>
      <c r="G14" s="5"/>
      <c r="H14" s="5"/>
      <c r="I14" s="5"/>
      <c r="J14" s="5"/>
      <c r="K14" s="5"/>
      <c r="L14" s="5"/>
      <c r="M14" s="5"/>
      <c r="N14" s="5"/>
      <c r="O14" s="5"/>
      <c r="P14" s="5"/>
      <c r="Q14" s="5"/>
      <c r="R14" s="5"/>
      <c r="S14" s="5"/>
      <c r="T14" s="5"/>
      <c r="U14" s="5"/>
      <c r="V14" s="5"/>
      <c r="W14" s="5"/>
      <c r="X14" s="5"/>
      <c r="Y14" s="5"/>
      <c r="Z14" s="5"/>
      <c r="AA14" s="5"/>
    </row>
    <row r="15" spans="1:27" x14ac:dyDescent="0.25">
      <c r="A15" s="1" t="b">
        <v>0</v>
      </c>
      <c r="B15" s="1" t="s">
        <v>5089</v>
      </c>
      <c r="C15" s="2">
        <v>2</v>
      </c>
      <c r="D15" s="1" t="s">
        <v>748</v>
      </c>
      <c r="E15" s="2">
        <v>4</v>
      </c>
      <c r="F15" s="1" t="s">
        <v>2311</v>
      </c>
      <c r="G15" s="1" t="s">
        <v>2312</v>
      </c>
      <c r="H15" s="1" t="s">
        <v>29</v>
      </c>
      <c r="I15" s="2" t="s">
        <v>29</v>
      </c>
      <c r="J15" s="3">
        <v>1000000</v>
      </c>
      <c r="K15" s="3">
        <v>1</v>
      </c>
      <c r="L15" s="3">
        <v>1000000</v>
      </c>
      <c r="M15" s="1" t="s">
        <v>751</v>
      </c>
      <c r="N15" s="1" t="s">
        <v>40</v>
      </c>
      <c r="O15" s="3">
        <v>0</v>
      </c>
      <c r="P15" s="4" t="s">
        <v>5090</v>
      </c>
      <c r="Q15" s="1" t="b">
        <v>0</v>
      </c>
      <c r="R15" s="2">
        <v>1</v>
      </c>
      <c r="S15" s="3">
        <v>1000000</v>
      </c>
      <c r="T15" s="2" t="s">
        <v>29</v>
      </c>
      <c r="U15" s="3">
        <v>0</v>
      </c>
      <c r="V15" s="2" t="s">
        <v>29</v>
      </c>
      <c r="W15" s="3">
        <v>0</v>
      </c>
      <c r="X15" s="2" t="s">
        <v>29</v>
      </c>
      <c r="Y15" s="3">
        <v>0</v>
      </c>
      <c r="Z15" s="1" t="s">
        <v>29</v>
      </c>
      <c r="AA15" s="1" t="b">
        <v>0</v>
      </c>
    </row>
    <row r="16" spans="1:27" x14ac:dyDescent="0.25">
      <c r="A16" s="1"/>
      <c r="B16" s="1"/>
      <c r="C16" s="2"/>
      <c r="D16" s="1"/>
      <c r="E16" s="2"/>
      <c r="F16" s="1"/>
      <c r="G16" s="1"/>
      <c r="H16" s="1"/>
      <c r="I16" s="2"/>
      <c r="J16" s="3"/>
      <c r="K16" s="3"/>
      <c r="L16" s="6">
        <f>SUBTOTAL(9,L15)</f>
        <v>1000000</v>
      </c>
      <c r="M16" s="1"/>
      <c r="N16" s="1"/>
      <c r="O16" s="3"/>
      <c r="P16" s="4"/>
      <c r="Q16" s="1"/>
      <c r="R16" s="2"/>
      <c r="S16" s="3"/>
      <c r="T16" s="2"/>
      <c r="U16" s="3"/>
      <c r="V16" s="2"/>
      <c r="W16" s="3"/>
      <c r="X16" s="2"/>
      <c r="Y16" s="3"/>
      <c r="Z16" s="1"/>
      <c r="AA16" s="1"/>
    </row>
    <row r="17" spans="1:27" x14ac:dyDescent="0.25">
      <c r="A17" s="5" t="s">
        <v>5091</v>
      </c>
      <c r="B17" s="5"/>
      <c r="C17" s="5"/>
      <c r="D17" s="5"/>
      <c r="E17" s="5"/>
      <c r="F17" s="5"/>
      <c r="G17" s="5"/>
      <c r="H17" s="5"/>
      <c r="I17" s="5"/>
      <c r="J17" s="5"/>
      <c r="K17" s="5"/>
      <c r="L17" s="5"/>
      <c r="M17" s="5"/>
      <c r="N17" s="5"/>
      <c r="O17" s="5"/>
      <c r="P17" s="5"/>
      <c r="Q17" s="5"/>
      <c r="R17" s="5"/>
      <c r="S17" s="5"/>
      <c r="T17" s="5"/>
      <c r="U17" s="5"/>
      <c r="V17" s="5"/>
      <c r="W17" s="5"/>
      <c r="X17" s="5"/>
      <c r="Y17" s="5"/>
      <c r="Z17" s="5"/>
      <c r="AA17" s="5"/>
    </row>
    <row r="18" spans="1:27" x14ac:dyDescent="0.25">
      <c r="A18" s="1" t="b">
        <v>0</v>
      </c>
      <c r="B18" s="1" t="s">
        <v>5092</v>
      </c>
      <c r="C18" s="2">
        <v>4</v>
      </c>
      <c r="D18" s="1" t="s">
        <v>769</v>
      </c>
      <c r="E18" s="2">
        <v>33</v>
      </c>
      <c r="F18" s="1" t="s">
        <v>2337</v>
      </c>
      <c r="G18" s="1" t="s">
        <v>2338</v>
      </c>
      <c r="H18" s="1" t="s">
        <v>29</v>
      </c>
      <c r="I18" s="2" t="s">
        <v>29</v>
      </c>
      <c r="J18" s="3">
        <v>1000000</v>
      </c>
      <c r="K18" s="3">
        <v>1</v>
      </c>
      <c r="L18" s="3">
        <v>1000000</v>
      </c>
      <c r="M18" s="1" t="s">
        <v>1078</v>
      </c>
      <c r="N18" s="1" t="s">
        <v>40</v>
      </c>
      <c r="O18" s="3">
        <v>0</v>
      </c>
      <c r="P18" s="4" t="s">
        <v>5093</v>
      </c>
      <c r="Q18" s="1" t="b">
        <v>0</v>
      </c>
      <c r="R18" s="2">
        <v>1</v>
      </c>
      <c r="S18" s="3">
        <v>1000000</v>
      </c>
      <c r="T18" s="2" t="s">
        <v>29</v>
      </c>
      <c r="U18" s="3">
        <v>0</v>
      </c>
      <c r="V18" s="2" t="s">
        <v>29</v>
      </c>
      <c r="W18" s="3">
        <v>0</v>
      </c>
      <c r="X18" s="2" t="s">
        <v>29</v>
      </c>
      <c r="Y18" s="3">
        <v>0</v>
      </c>
      <c r="Z18" s="1" t="s">
        <v>29</v>
      </c>
      <c r="AA18" s="1" t="b">
        <v>0</v>
      </c>
    </row>
    <row r="19" spans="1:27" x14ac:dyDescent="0.25">
      <c r="A19" s="1"/>
      <c r="B19" s="1"/>
      <c r="C19" s="2"/>
      <c r="D19" s="1"/>
      <c r="E19" s="2"/>
      <c r="F19" s="1"/>
      <c r="G19" s="1"/>
      <c r="H19" s="1"/>
      <c r="I19" s="2"/>
      <c r="J19" s="3"/>
      <c r="K19" s="3"/>
      <c r="L19" s="6">
        <f>SUBTOTAL(9,L18)</f>
        <v>1000000</v>
      </c>
      <c r="M19" s="1"/>
      <c r="N19" s="1"/>
      <c r="O19" s="3"/>
      <c r="P19" s="4"/>
      <c r="Q19" s="1"/>
      <c r="R19" s="2"/>
      <c r="S19" s="3"/>
      <c r="T19" s="2"/>
      <c r="U19" s="3"/>
      <c r="V19" s="2"/>
      <c r="W19" s="3"/>
      <c r="X19" s="2"/>
      <c r="Y19" s="3"/>
      <c r="Z19" s="1"/>
      <c r="AA19" s="1"/>
    </row>
    <row r="20" spans="1:27" x14ac:dyDescent="0.25">
      <c r="A20" s="5" t="s">
        <v>5094</v>
      </c>
      <c r="B20" s="5"/>
      <c r="C20" s="5"/>
      <c r="D20" s="5"/>
      <c r="E20" s="5"/>
      <c r="F20" s="5"/>
      <c r="G20" s="5"/>
      <c r="H20" s="5"/>
      <c r="I20" s="5"/>
      <c r="J20" s="5"/>
      <c r="K20" s="5"/>
      <c r="L20" s="5"/>
      <c r="M20" s="5"/>
      <c r="N20" s="5"/>
      <c r="O20" s="5"/>
      <c r="P20" s="5"/>
      <c r="Q20" s="5"/>
      <c r="R20" s="5"/>
      <c r="S20" s="5"/>
      <c r="T20" s="5"/>
      <c r="U20" s="5"/>
      <c r="V20" s="5"/>
      <c r="W20" s="5"/>
      <c r="X20" s="5"/>
      <c r="Y20" s="5"/>
      <c r="Z20" s="5"/>
      <c r="AA20" s="5"/>
    </row>
    <row r="21" spans="1:27" x14ac:dyDescent="0.25">
      <c r="A21" s="1" t="b">
        <v>0</v>
      </c>
      <c r="B21" s="1" t="s">
        <v>5095</v>
      </c>
      <c r="C21" s="2">
        <v>3</v>
      </c>
      <c r="D21" s="1" t="s">
        <v>762</v>
      </c>
      <c r="E21" s="2">
        <v>1</v>
      </c>
      <c r="F21" s="1" t="s">
        <v>2325</v>
      </c>
      <c r="G21" s="1" t="s">
        <v>2326</v>
      </c>
      <c r="H21" s="1" t="s">
        <v>29</v>
      </c>
      <c r="I21" s="2" t="s">
        <v>29</v>
      </c>
      <c r="J21" s="3">
        <v>1500000</v>
      </c>
      <c r="K21" s="3">
        <v>1</v>
      </c>
      <c r="L21" s="3">
        <v>1500000</v>
      </c>
      <c r="M21" s="1" t="s">
        <v>751</v>
      </c>
      <c r="N21" s="1" t="s">
        <v>40</v>
      </c>
      <c r="O21" s="3">
        <v>0</v>
      </c>
      <c r="P21" s="4" t="s">
        <v>5096</v>
      </c>
      <c r="Q21" s="1" t="b">
        <v>0</v>
      </c>
      <c r="R21" s="2">
        <v>1</v>
      </c>
      <c r="S21" s="3">
        <v>1500000</v>
      </c>
      <c r="T21" s="2" t="s">
        <v>29</v>
      </c>
      <c r="U21" s="3">
        <v>0</v>
      </c>
      <c r="V21" s="2" t="s">
        <v>29</v>
      </c>
      <c r="W21" s="3">
        <v>0</v>
      </c>
      <c r="X21" s="2" t="s">
        <v>29</v>
      </c>
      <c r="Y21" s="3">
        <v>0</v>
      </c>
      <c r="Z21" s="1" t="s">
        <v>29</v>
      </c>
      <c r="AA21" s="1" t="b">
        <v>0</v>
      </c>
    </row>
    <row r="22" spans="1:27" x14ac:dyDescent="0.25">
      <c r="A22" s="1"/>
      <c r="B22" s="1"/>
      <c r="C22" s="2"/>
      <c r="D22" s="1"/>
      <c r="E22" s="2"/>
      <c r="F22" s="1"/>
      <c r="G22" s="1"/>
      <c r="H22" s="1"/>
      <c r="I22" s="2"/>
      <c r="J22" s="3"/>
      <c r="K22" s="3"/>
      <c r="L22" s="6">
        <f>SUBTOTAL(9,L21)</f>
        <v>1500000</v>
      </c>
      <c r="M22" s="1"/>
      <c r="N22" s="1"/>
      <c r="O22" s="3"/>
      <c r="P22" s="4"/>
      <c r="Q22" s="1"/>
      <c r="R22" s="2"/>
      <c r="S22" s="3"/>
      <c r="T22" s="2"/>
      <c r="U22" s="3"/>
      <c r="V22" s="2"/>
      <c r="W22" s="3"/>
      <c r="X22" s="2"/>
      <c r="Y22" s="3"/>
      <c r="Z22" s="1"/>
      <c r="AA22" s="1"/>
    </row>
    <row r="23" spans="1:27" x14ac:dyDescent="0.25">
      <c r="A23" s="5" t="s">
        <v>5097</v>
      </c>
      <c r="B23" s="5"/>
      <c r="C23" s="5"/>
      <c r="D23" s="5"/>
      <c r="E23" s="5"/>
      <c r="F23" s="5"/>
      <c r="G23" s="5"/>
      <c r="H23" s="5"/>
      <c r="I23" s="5"/>
      <c r="J23" s="5"/>
      <c r="K23" s="5"/>
      <c r="L23" s="5"/>
      <c r="M23" s="5"/>
      <c r="N23" s="5"/>
      <c r="O23" s="5"/>
      <c r="P23" s="5"/>
      <c r="Q23" s="5"/>
      <c r="R23" s="5"/>
      <c r="S23" s="5"/>
      <c r="T23" s="5"/>
      <c r="U23" s="5"/>
      <c r="V23" s="5"/>
      <c r="W23" s="5"/>
      <c r="X23" s="5"/>
      <c r="Y23" s="5"/>
      <c r="Z23" s="5"/>
      <c r="AA23" s="5"/>
    </row>
    <row r="24" spans="1:27" x14ac:dyDescent="0.25">
      <c r="A24" s="1" t="b">
        <v>0</v>
      </c>
      <c r="B24" s="1" t="s">
        <v>5098</v>
      </c>
      <c r="C24" s="2">
        <v>3</v>
      </c>
      <c r="D24" s="1" t="s">
        <v>762</v>
      </c>
      <c r="E24" s="2">
        <v>41</v>
      </c>
      <c r="F24" s="1" t="s">
        <v>2329</v>
      </c>
      <c r="G24" s="1" t="s">
        <v>2330</v>
      </c>
      <c r="H24" s="1" t="s">
        <v>29</v>
      </c>
      <c r="I24" s="2" t="s">
        <v>29</v>
      </c>
      <c r="J24" s="3">
        <v>525000</v>
      </c>
      <c r="K24" s="3">
        <v>2</v>
      </c>
      <c r="L24" s="3">
        <v>1050000</v>
      </c>
      <c r="M24" s="1" t="s">
        <v>751</v>
      </c>
      <c r="N24" s="1" t="s">
        <v>40</v>
      </c>
      <c r="O24" s="3">
        <v>0</v>
      </c>
      <c r="P24" s="4" t="s">
        <v>5099</v>
      </c>
      <c r="Q24" s="1" t="b">
        <v>0</v>
      </c>
      <c r="R24" s="2">
        <v>2</v>
      </c>
      <c r="S24" s="3">
        <v>1050000</v>
      </c>
      <c r="T24" s="2" t="s">
        <v>29</v>
      </c>
      <c r="U24" s="3">
        <v>0</v>
      </c>
      <c r="V24" s="2" t="s">
        <v>29</v>
      </c>
      <c r="W24" s="3">
        <v>0</v>
      </c>
      <c r="X24" s="2" t="s">
        <v>29</v>
      </c>
      <c r="Y24" s="3">
        <v>0</v>
      </c>
      <c r="Z24" s="1" t="s">
        <v>29</v>
      </c>
      <c r="AA24" s="1" t="b">
        <v>0</v>
      </c>
    </row>
    <row r="25" spans="1:27" x14ac:dyDescent="0.25">
      <c r="A25" s="1"/>
      <c r="B25" s="1"/>
      <c r="C25" s="2"/>
      <c r="D25" s="1"/>
      <c r="E25" s="2"/>
      <c r="F25" s="1"/>
      <c r="G25" s="1"/>
      <c r="H25" s="1"/>
      <c r="I25" s="2"/>
      <c r="J25" s="3"/>
      <c r="K25" s="3"/>
      <c r="L25" s="6">
        <f>SUBTOTAL(9,L24)</f>
        <v>1050000</v>
      </c>
      <c r="M25" s="1"/>
      <c r="N25" s="1"/>
      <c r="O25" s="3"/>
      <c r="P25" s="4"/>
      <c r="Q25" s="1"/>
      <c r="R25" s="2"/>
      <c r="S25" s="3"/>
      <c r="T25" s="2"/>
      <c r="U25" s="3"/>
      <c r="V25" s="2"/>
      <c r="W25" s="3"/>
      <c r="X25" s="2"/>
      <c r="Y25" s="3"/>
      <c r="Z25" s="1"/>
      <c r="AA25" s="1"/>
    </row>
    <row r="26" spans="1:27" x14ac:dyDescent="0.25">
      <c r="A26" s="5" t="s">
        <v>5100</v>
      </c>
      <c r="B26" s="5"/>
      <c r="C26" s="5"/>
      <c r="D26" s="5"/>
      <c r="E26" s="5"/>
      <c r="F26" s="5"/>
      <c r="G26" s="5"/>
      <c r="H26" s="5"/>
      <c r="I26" s="5"/>
      <c r="J26" s="5"/>
      <c r="K26" s="5"/>
      <c r="L26" s="5"/>
      <c r="M26" s="5"/>
      <c r="N26" s="5"/>
      <c r="O26" s="5"/>
      <c r="P26" s="5"/>
      <c r="Q26" s="5"/>
      <c r="R26" s="5"/>
      <c r="S26" s="5"/>
      <c r="T26" s="5"/>
      <c r="U26" s="5"/>
      <c r="V26" s="5"/>
      <c r="W26" s="5"/>
      <c r="X26" s="5"/>
      <c r="Y26" s="5"/>
      <c r="Z26" s="5"/>
      <c r="AA26" s="5"/>
    </row>
    <row r="27" spans="1:27" x14ac:dyDescent="0.25">
      <c r="A27" s="1" t="b">
        <v>0</v>
      </c>
      <c r="B27" s="1" t="s">
        <v>5101</v>
      </c>
      <c r="C27" s="2">
        <v>4</v>
      </c>
      <c r="D27" s="1" t="s">
        <v>848</v>
      </c>
      <c r="E27" s="2">
        <v>9</v>
      </c>
      <c r="F27" s="1" t="s">
        <v>2317</v>
      </c>
      <c r="G27" s="1" t="s">
        <v>2331</v>
      </c>
      <c r="H27" s="1" t="s">
        <v>29</v>
      </c>
      <c r="I27" s="2" t="s">
        <v>29</v>
      </c>
      <c r="J27" s="3">
        <v>140000</v>
      </c>
      <c r="K27" s="3">
        <v>3</v>
      </c>
      <c r="L27" s="3">
        <v>420000</v>
      </c>
      <c r="M27" s="1" t="s">
        <v>751</v>
      </c>
      <c r="N27" s="1" t="s">
        <v>40</v>
      </c>
      <c r="O27" s="3">
        <v>0</v>
      </c>
      <c r="P27" s="4" t="s">
        <v>5102</v>
      </c>
      <c r="Q27" s="1" t="b">
        <v>0</v>
      </c>
      <c r="R27" s="2">
        <v>3</v>
      </c>
      <c r="S27" s="3">
        <v>420000</v>
      </c>
      <c r="T27" s="2" t="s">
        <v>29</v>
      </c>
      <c r="U27" s="3">
        <v>0</v>
      </c>
      <c r="V27" s="2" t="s">
        <v>29</v>
      </c>
      <c r="W27" s="3">
        <v>0</v>
      </c>
      <c r="X27" s="2" t="s">
        <v>29</v>
      </c>
      <c r="Y27" s="3">
        <v>0</v>
      </c>
      <c r="Z27" s="1" t="s">
        <v>29</v>
      </c>
      <c r="AA27" s="1" t="b">
        <v>0</v>
      </c>
    </row>
    <row r="28" spans="1:27" x14ac:dyDescent="0.25">
      <c r="A28" s="1"/>
      <c r="B28" s="1"/>
      <c r="C28" s="2"/>
      <c r="D28" s="1"/>
      <c r="E28" s="2"/>
      <c r="F28" s="1"/>
      <c r="G28" s="1"/>
      <c r="H28" s="1"/>
      <c r="I28" s="2"/>
      <c r="J28" s="3"/>
      <c r="K28" s="3"/>
      <c r="L28" s="6">
        <f>SUBTOTAL(9,L27)</f>
        <v>420000</v>
      </c>
      <c r="M28" s="1"/>
      <c r="N28" s="1"/>
      <c r="O28" s="3"/>
      <c r="P28" s="4"/>
      <c r="Q28" s="1"/>
      <c r="R28" s="2"/>
      <c r="S28" s="3"/>
      <c r="T28" s="2"/>
      <c r="U28" s="3"/>
      <c r="V28" s="2"/>
      <c r="W28" s="3"/>
      <c r="X28" s="2"/>
      <c r="Y28" s="3"/>
      <c r="Z28" s="1"/>
      <c r="AA28" s="1"/>
    </row>
    <row r="29" spans="1:27" x14ac:dyDescent="0.25">
      <c r="A29" s="5" t="s">
        <v>5103</v>
      </c>
      <c r="B29" s="5"/>
      <c r="C29" s="5"/>
      <c r="D29" s="5"/>
      <c r="E29" s="5"/>
      <c r="F29" s="5"/>
      <c r="G29" s="5"/>
      <c r="H29" s="5"/>
      <c r="I29" s="5"/>
      <c r="J29" s="5"/>
      <c r="K29" s="5"/>
      <c r="L29" s="5"/>
      <c r="M29" s="5"/>
      <c r="N29" s="5"/>
      <c r="O29" s="5"/>
      <c r="P29" s="5"/>
      <c r="Q29" s="5"/>
      <c r="R29" s="5"/>
      <c r="S29" s="5"/>
      <c r="T29" s="5"/>
      <c r="U29" s="5"/>
      <c r="V29" s="5"/>
      <c r="W29" s="5"/>
      <c r="X29" s="5"/>
      <c r="Y29" s="5"/>
      <c r="Z29" s="5"/>
      <c r="AA29" s="5"/>
    </row>
    <row r="30" spans="1:27" x14ac:dyDescent="0.25">
      <c r="A30" s="1" t="b">
        <v>0</v>
      </c>
      <c r="B30" s="1" t="s">
        <v>5104</v>
      </c>
      <c r="C30" s="2">
        <v>4</v>
      </c>
      <c r="D30" s="1" t="s">
        <v>771</v>
      </c>
      <c r="E30" s="2">
        <v>14</v>
      </c>
      <c r="F30" s="1" t="s">
        <v>2333</v>
      </c>
      <c r="G30" s="1" t="s">
        <v>2334</v>
      </c>
      <c r="H30" s="1" t="s">
        <v>29</v>
      </c>
      <c r="I30" s="2" t="s">
        <v>29</v>
      </c>
      <c r="J30" s="3">
        <v>150000</v>
      </c>
      <c r="K30" s="3">
        <v>2</v>
      </c>
      <c r="L30" s="3">
        <v>300000</v>
      </c>
      <c r="M30" s="1" t="s">
        <v>751</v>
      </c>
      <c r="N30" s="1" t="s">
        <v>40</v>
      </c>
      <c r="O30" s="3">
        <v>0</v>
      </c>
      <c r="P30" s="4" t="s">
        <v>5105</v>
      </c>
      <c r="Q30" s="1" t="b">
        <v>0</v>
      </c>
      <c r="R30" s="2">
        <v>2</v>
      </c>
      <c r="S30" s="3">
        <v>300000</v>
      </c>
      <c r="T30" s="2" t="s">
        <v>29</v>
      </c>
      <c r="U30" s="3">
        <v>0</v>
      </c>
      <c r="V30" s="2" t="s">
        <v>29</v>
      </c>
      <c r="W30" s="3">
        <v>0</v>
      </c>
      <c r="X30" s="2" t="s">
        <v>29</v>
      </c>
      <c r="Y30" s="3">
        <v>0</v>
      </c>
      <c r="Z30" s="1" t="s">
        <v>29</v>
      </c>
      <c r="AA30" s="1" t="b">
        <v>0</v>
      </c>
    </row>
    <row r="31" spans="1:27" x14ac:dyDescent="0.25">
      <c r="A31" s="1"/>
      <c r="B31" s="1"/>
      <c r="C31" s="2"/>
      <c r="D31" s="1"/>
      <c r="E31" s="2"/>
      <c r="F31" s="1"/>
      <c r="G31" s="1"/>
      <c r="H31" s="1"/>
      <c r="I31" s="2"/>
      <c r="J31" s="3"/>
      <c r="K31" s="3"/>
      <c r="L31" s="6">
        <f>SUBTOTAL(9,L30)</f>
        <v>300000</v>
      </c>
      <c r="M31" s="1"/>
      <c r="N31" s="1"/>
      <c r="O31" s="3"/>
      <c r="P31" s="4"/>
      <c r="Q31" s="1"/>
      <c r="R31" s="2"/>
      <c r="S31" s="3"/>
      <c r="T31" s="2"/>
      <c r="U31" s="3"/>
      <c r="V31" s="2"/>
      <c r="W31" s="3"/>
      <c r="X31" s="2"/>
      <c r="Y31" s="3"/>
      <c r="Z31" s="1"/>
      <c r="AA31" s="1"/>
    </row>
    <row r="32" spans="1:27" x14ac:dyDescent="0.25">
      <c r="A32" s="5" t="s">
        <v>5106</v>
      </c>
      <c r="B32" s="5"/>
      <c r="C32" s="5"/>
      <c r="D32" s="5"/>
      <c r="E32" s="5"/>
      <c r="F32" s="5"/>
      <c r="G32" s="5"/>
      <c r="H32" s="5"/>
      <c r="I32" s="5"/>
      <c r="J32" s="5"/>
      <c r="K32" s="5"/>
      <c r="L32" s="5"/>
      <c r="M32" s="5"/>
      <c r="N32" s="5"/>
      <c r="O32" s="5"/>
      <c r="P32" s="5"/>
      <c r="Q32" s="5"/>
      <c r="R32" s="5"/>
      <c r="S32" s="5"/>
      <c r="T32" s="5"/>
      <c r="U32" s="5"/>
      <c r="V32" s="5"/>
      <c r="W32" s="5"/>
      <c r="X32" s="5"/>
      <c r="Y32" s="5"/>
      <c r="Z32" s="5"/>
      <c r="AA32" s="5"/>
    </row>
    <row r="33" spans="1:27" x14ac:dyDescent="0.25">
      <c r="A33" s="1" t="b">
        <v>0</v>
      </c>
      <c r="B33" s="1" t="s">
        <v>5107</v>
      </c>
      <c r="C33" s="2">
        <v>4</v>
      </c>
      <c r="D33" s="1" t="s">
        <v>848</v>
      </c>
      <c r="E33" s="2">
        <v>40</v>
      </c>
      <c r="F33" s="1" t="s">
        <v>2319</v>
      </c>
      <c r="G33" s="1" t="s">
        <v>2332</v>
      </c>
      <c r="H33" s="1" t="s">
        <v>29</v>
      </c>
      <c r="I33" s="2" t="s">
        <v>29</v>
      </c>
      <c r="J33" s="3">
        <v>235000</v>
      </c>
      <c r="K33" s="3">
        <v>2</v>
      </c>
      <c r="L33" s="3">
        <v>470000</v>
      </c>
      <c r="M33" s="1" t="s">
        <v>751</v>
      </c>
      <c r="N33" s="1" t="s">
        <v>40</v>
      </c>
      <c r="O33" s="3">
        <v>0</v>
      </c>
      <c r="P33" s="4" t="s">
        <v>5108</v>
      </c>
      <c r="Q33" s="1" t="b">
        <v>0</v>
      </c>
      <c r="R33" s="2">
        <v>2</v>
      </c>
      <c r="S33" s="3">
        <v>470000</v>
      </c>
      <c r="T33" s="2" t="s">
        <v>29</v>
      </c>
      <c r="U33" s="3">
        <v>0</v>
      </c>
      <c r="V33" s="2" t="s">
        <v>29</v>
      </c>
      <c r="W33" s="3">
        <v>0</v>
      </c>
      <c r="X33" s="2" t="s">
        <v>29</v>
      </c>
      <c r="Y33" s="3">
        <v>0</v>
      </c>
      <c r="Z33" s="1" t="s">
        <v>29</v>
      </c>
      <c r="AA33" s="1" t="b">
        <v>0</v>
      </c>
    </row>
    <row r="34" spans="1:27" x14ac:dyDescent="0.25">
      <c r="A34" s="1"/>
      <c r="B34" s="1"/>
      <c r="C34" s="2"/>
      <c r="D34" s="1"/>
      <c r="E34" s="2"/>
      <c r="F34" s="1"/>
      <c r="G34" s="1"/>
      <c r="H34" s="1"/>
      <c r="I34" s="2"/>
      <c r="J34" s="3"/>
      <c r="K34" s="3"/>
      <c r="L34" s="6">
        <f>SUBTOTAL(9,L33)</f>
        <v>470000</v>
      </c>
      <c r="M34" s="1"/>
      <c r="N34" s="1"/>
      <c r="O34" s="3"/>
      <c r="P34" s="4"/>
      <c r="Q34" s="1"/>
      <c r="R34" s="2"/>
      <c r="S34" s="3"/>
      <c r="T34" s="2"/>
      <c r="U34" s="3"/>
      <c r="V34" s="2"/>
      <c r="W34" s="3"/>
      <c r="X34" s="2"/>
      <c r="Y34" s="3"/>
      <c r="Z34" s="1"/>
      <c r="AA34" s="1"/>
    </row>
    <row r="35" spans="1:27" x14ac:dyDescent="0.25">
      <c r="A35" s="5" t="s">
        <v>5109</v>
      </c>
      <c r="B35" s="5"/>
      <c r="C35" s="5"/>
      <c r="D35" s="5"/>
      <c r="E35" s="5"/>
      <c r="F35" s="5"/>
      <c r="G35" s="5"/>
      <c r="H35" s="5"/>
      <c r="I35" s="5"/>
      <c r="J35" s="5"/>
      <c r="K35" s="5"/>
      <c r="L35" s="5"/>
      <c r="M35" s="5"/>
      <c r="N35" s="5"/>
      <c r="O35" s="5"/>
      <c r="P35" s="5"/>
      <c r="Q35" s="5"/>
      <c r="R35" s="5"/>
      <c r="S35" s="5"/>
      <c r="T35" s="5"/>
      <c r="U35" s="5"/>
      <c r="V35" s="5"/>
      <c r="W35" s="5"/>
      <c r="X35" s="5"/>
      <c r="Y35" s="5"/>
      <c r="Z35" s="5"/>
      <c r="AA35" s="5"/>
    </row>
    <row r="36" spans="1:27" x14ac:dyDescent="0.25">
      <c r="A36" s="1" t="b">
        <v>0</v>
      </c>
      <c r="B36" s="1" t="s">
        <v>5110</v>
      </c>
      <c r="C36" s="2">
        <v>4</v>
      </c>
      <c r="D36" s="1" t="s">
        <v>848</v>
      </c>
      <c r="E36" s="2">
        <v>13</v>
      </c>
      <c r="F36" s="1" t="s">
        <v>2335</v>
      </c>
      <c r="G36" s="1" t="s">
        <v>2336</v>
      </c>
      <c r="H36" s="1" t="s">
        <v>29</v>
      </c>
      <c r="I36" s="2" t="s">
        <v>29</v>
      </c>
      <c r="J36" s="3">
        <v>250000</v>
      </c>
      <c r="K36" s="3">
        <v>2</v>
      </c>
      <c r="L36" s="3">
        <v>500000</v>
      </c>
      <c r="M36" s="1" t="s">
        <v>751</v>
      </c>
      <c r="N36" s="1" t="s">
        <v>40</v>
      </c>
      <c r="O36" s="3">
        <v>0</v>
      </c>
      <c r="P36" s="4" t="s">
        <v>5111</v>
      </c>
      <c r="Q36" s="1" t="b">
        <v>0</v>
      </c>
      <c r="R36" s="2">
        <v>2</v>
      </c>
      <c r="S36" s="3">
        <v>500000</v>
      </c>
      <c r="T36" s="2" t="s">
        <v>29</v>
      </c>
      <c r="U36" s="3">
        <v>0</v>
      </c>
      <c r="V36" s="2" t="s">
        <v>29</v>
      </c>
      <c r="W36" s="3">
        <v>0</v>
      </c>
      <c r="X36" s="2" t="s">
        <v>29</v>
      </c>
      <c r="Y36" s="3">
        <v>0</v>
      </c>
      <c r="Z36" s="1" t="s">
        <v>29</v>
      </c>
      <c r="AA36" s="1" t="b">
        <v>0</v>
      </c>
    </row>
    <row r="37" spans="1:27" x14ac:dyDescent="0.25">
      <c r="A37" s="1"/>
      <c r="B37" s="1"/>
      <c r="C37" s="2"/>
      <c r="D37" s="1"/>
      <c r="E37" s="2"/>
      <c r="F37" s="1"/>
      <c r="G37" s="1"/>
      <c r="H37" s="1"/>
      <c r="I37" s="2"/>
      <c r="J37" s="3"/>
      <c r="K37" s="3"/>
      <c r="L37" s="6">
        <f>SUBTOTAL(9,L36)</f>
        <v>500000</v>
      </c>
      <c r="M37" s="1"/>
      <c r="N37" s="1"/>
      <c r="O37" s="3"/>
      <c r="P37" s="4"/>
      <c r="Q37" s="1"/>
      <c r="R37" s="2"/>
      <c r="S37" s="3"/>
      <c r="T37" s="2"/>
      <c r="U37" s="3"/>
      <c r="V37" s="2"/>
      <c r="W37" s="3"/>
      <c r="X37" s="2"/>
      <c r="Y37" s="3"/>
      <c r="Z37" s="1"/>
      <c r="AA37" s="1"/>
    </row>
    <row r="38" spans="1:27" x14ac:dyDescent="0.25">
      <c r="A38" s="5" t="s">
        <v>5112</v>
      </c>
      <c r="B38" s="5"/>
      <c r="C38" s="5"/>
      <c r="D38" s="5"/>
      <c r="E38" s="5"/>
      <c r="F38" s="5"/>
      <c r="G38" s="5"/>
      <c r="H38" s="5"/>
      <c r="I38" s="5"/>
      <c r="J38" s="5"/>
      <c r="K38" s="5"/>
      <c r="L38" s="5"/>
      <c r="M38" s="5"/>
      <c r="N38" s="5"/>
      <c r="O38" s="5"/>
      <c r="P38" s="5"/>
      <c r="Q38" s="5"/>
      <c r="R38" s="5"/>
      <c r="S38" s="5"/>
      <c r="T38" s="5"/>
      <c r="U38" s="5"/>
      <c r="V38" s="5"/>
      <c r="W38" s="5"/>
      <c r="X38" s="5"/>
      <c r="Y38" s="5"/>
      <c r="Z38" s="5"/>
      <c r="AA38" s="5"/>
    </row>
    <row r="39" spans="1:27" x14ac:dyDescent="0.25">
      <c r="A39" s="1" t="b">
        <v>0</v>
      </c>
      <c r="B39" s="1" t="s">
        <v>5113</v>
      </c>
      <c r="C39" s="2">
        <v>2</v>
      </c>
      <c r="D39" s="1" t="s">
        <v>767</v>
      </c>
      <c r="E39" s="2">
        <v>16</v>
      </c>
      <c r="F39" s="1" t="s">
        <v>2317</v>
      </c>
      <c r="G39" s="1" t="s">
        <v>2318</v>
      </c>
      <c r="H39" s="1" t="s">
        <v>29</v>
      </c>
      <c r="I39" s="2" t="s">
        <v>29</v>
      </c>
      <c r="J39" s="3">
        <v>99000</v>
      </c>
      <c r="K39" s="3">
        <v>1</v>
      </c>
      <c r="L39" s="3">
        <v>99000</v>
      </c>
      <c r="M39" s="1" t="s">
        <v>751</v>
      </c>
      <c r="N39" s="1" t="s">
        <v>40</v>
      </c>
      <c r="O39" s="3">
        <v>0</v>
      </c>
      <c r="P39" s="4" t="s">
        <v>5114</v>
      </c>
      <c r="Q39" s="1" t="b">
        <v>0</v>
      </c>
      <c r="R39" s="2">
        <v>1</v>
      </c>
      <c r="S39" s="3">
        <v>99000</v>
      </c>
      <c r="T39" s="2" t="s">
        <v>29</v>
      </c>
      <c r="U39" s="3">
        <v>0</v>
      </c>
      <c r="V39" s="2" t="s">
        <v>29</v>
      </c>
      <c r="W39" s="3">
        <v>0</v>
      </c>
      <c r="X39" s="2" t="s">
        <v>29</v>
      </c>
      <c r="Y39" s="3">
        <v>0</v>
      </c>
      <c r="Z39" s="1" t="s">
        <v>29</v>
      </c>
      <c r="AA39" s="1" t="b">
        <v>0</v>
      </c>
    </row>
    <row r="40" spans="1:27" x14ac:dyDescent="0.25">
      <c r="A40" s="1"/>
      <c r="B40" s="1"/>
      <c r="C40" s="2"/>
      <c r="D40" s="1"/>
      <c r="E40" s="2"/>
      <c r="F40" s="1"/>
      <c r="G40" s="1"/>
      <c r="H40" s="1"/>
      <c r="I40" s="2"/>
      <c r="J40" s="3"/>
      <c r="K40" s="3"/>
      <c r="L40" s="6">
        <f>SUBTOTAL(9,L39)</f>
        <v>99000</v>
      </c>
      <c r="M40" s="1"/>
      <c r="N40" s="1"/>
      <c r="O40" s="3"/>
      <c r="P40" s="4"/>
      <c r="Q40" s="1"/>
      <c r="R40" s="2"/>
      <c r="S40" s="3"/>
      <c r="T40" s="2"/>
      <c r="U40" s="3"/>
      <c r="V40" s="2"/>
      <c r="W40" s="3"/>
      <c r="X40" s="2"/>
      <c r="Y40" s="3"/>
      <c r="Z40" s="1"/>
      <c r="AA40" s="1"/>
    </row>
    <row r="41" spans="1:27" x14ac:dyDescent="0.25">
      <c r="A41" s="5" t="s">
        <v>5115</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7" x14ac:dyDescent="0.25">
      <c r="A42" s="1" t="b">
        <v>0</v>
      </c>
      <c r="B42" s="1" t="s">
        <v>5116</v>
      </c>
      <c r="C42" s="2">
        <v>3</v>
      </c>
      <c r="D42" s="1" t="s">
        <v>762</v>
      </c>
      <c r="E42" s="2">
        <v>27</v>
      </c>
      <c r="F42" s="1" t="s">
        <v>2327</v>
      </c>
      <c r="G42" s="1" t="s">
        <v>2328</v>
      </c>
      <c r="H42" s="1" t="s">
        <v>29</v>
      </c>
      <c r="I42" s="2" t="s">
        <v>29</v>
      </c>
      <c r="J42" s="3">
        <v>95000</v>
      </c>
      <c r="K42" s="3">
        <v>1</v>
      </c>
      <c r="L42" s="3">
        <v>95000</v>
      </c>
      <c r="M42" s="1" t="s">
        <v>751</v>
      </c>
      <c r="N42" s="1" t="s">
        <v>40</v>
      </c>
      <c r="O42" s="3">
        <v>0</v>
      </c>
      <c r="P42" s="4" t="s">
        <v>5117</v>
      </c>
      <c r="Q42" s="1" t="b">
        <v>0</v>
      </c>
      <c r="R42" s="2">
        <v>1</v>
      </c>
      <c r="S42" s="3">
        <v>95000</v>
      </c>
      <c r="T42" s="2" t="s">
        <v>29</v>
      </c>
      <c r="U42" s="3">
        <v>0</v>
      </c>
      <c r="V42" s="2" t="s">
        <v>29</v>
      </c>
      <c r="W42" s="3">
        <v>0</v>
      </c>
      <c r="X42" s="2" t="s">
        <v>29</v>
      </c>
      <c r="Y42" s="3">
        <v>0</v>
      </c>
      <c r="Z42" s="1" t="s">
        <v>29</v>
      </c>
      <c r="AA42" s="1" t="b">
        <v>0</v>
      </c>
    </row>
    <row r="43" spans="1:27" x14ac:dyDescent="0.25">
      <c r="A43" s="1"/>
      <c r="B43" s="1"/>
      <c r="C43" s="2"/>
      <c r="D43" s="1"/>
      <c r="E43" s="2"/>
      <c r="F43" s="1"/>
      <c r="G43" s="1"/>
      <c r="H43" s="1"/>
      <c r="I43" s="2"/>
      <c r="J43" s="3"/>
      <c r="K43" s="3"/>
      <c r="L43" s="6">
        <f>SUBTOTAL(9,L42)</f>
        <v>95000</v>
      </c>
      <c r="M43" s="1"/>
      <c r="N43" s="1"/>
      <c r="O43" s="3"/>
      <c r="P43" s="4"/>
      <c r="Q43" s="1"/>
      <c r="R43" s="2"/>
      <c r="S43" s="3"/>
      <c r="T43" s="2"/>
      <c r="U43" s="3"/>
      <c r="V43" s="2"/>
      <c r="W43" s="3"/>
      <c r="X43" s="2"/>
      <c r="Y43" s="3"/>
      <c r="Z43" s="1"/>
      <c r="AA43" s="1"/>
    </row>
    <row r="44" spans="1:27" x14ac:dyDescent="0.25">
      <c r="A44" s="5" t="s">
        <v>5118</v>
      </c>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x14ac:dyDescent="0.25">
      <c r="A45" s="1" t="b">
        <v>0</v>
      </c>
      <c r="B45" s="1" t="s">
        <v>5119</v>
      </c>
      <c r="C45" s="2">
        <v>2</v>
      </c>
      <c r="D45" s="1" t="s">
        <v>767</v>
      </c>
      <c r="E45" s="2">
        <v>28</v>
      </c>
      <c r="F45" s="1" t="s">
        <v>2319</v>
      </c>
      <c r="G45" s="1" t="s">
        <v>2320</v>
      </c>
      <c r="H45" s="1" t="s">
        <v>29</v>
      </c>
      <c r="I45" s="2" t="s">
        <v>29</v>
      </c>
      <c r="J45" s="3">
        <v>100000</v>
      </c>
      <c r="K45" s="3">
        <v>1</v>
      </c>
      <c r="L45" s="3">
        <v>100000</v>
      </c>
      <c r="M45" s="1" t="s">
        <v>1078</v>
      </c>
      <c r="N45" s="1" t="s">
        <v>40</v>
      </c>
      <c r="O45" s="3">
        <v>0</v>
      </c>
      <c r="P45" s="4" t="s">
        <v>5120</v>
      </c>
      <c r="Q45" s="1" t="b">
        <v>0</v>
      </c>
      <c r="R45" s="2">
        <v>1</v>
      </c>
      <c r="S45" s="3">
        <v>100000</v>
      </c>
      <c r="T45" s="2" t="s">
        <v>29</v>
      </c>
      <c r="U45" s="3">
        <v>0</v>
      </c>
      <c r="V45" s="2" t="s">
        <v>29</v>
      </c>
      <c r="W45" s="3">
        <v>0</v>
      </c>
      <c r="X45" s="2" t="s">
        <v>29</v>
      </c>
      <c r="Y45" s="3">
        <v>0</v>
      </c>
      <c r="Z45" s="1" t="s">
        <v>29</v>
      </c>
      <c r="AA45" s="1" t="b">
        <v>0</v>
      </c>
    </row>
    <row r="46" spans="1:27" x14ac:dyDescent="0.25">
      <c r="A46" s="1"/>
      <c r="B46" s="1"/>
      <c r="C46" s="2"/>
      <c r="D46" s="1"/>
      <c r="E46" s="2"/>
      <c r="F46" s="1"/>
      <c r="G46" s="1"/>
      <c r="H46" s="1"/>
      <c r="I46" s="2"/>
      <c r="J46" s="3"/>
      <c r="K46" s="3"/>
      <c r="L46" s="6">
        <f>SUBTOTAL(9,L45)</f>
        <v>100000</v>
      </c>
      <c r="M46" s="1"/>
      <c r="N46" s="1"/>
      <c r="O46" s="3"/>
      <c r="P46" s="4"/>
      <c r="Q46" s="1"/>
      <c r="R46" s="2"/>
      <c r="S46" s="3"/>
      <c r="T46" s="2"/>
      <c r="U46" s="3"/>
      <c r="V46" s="2"/>
      <c r="W46" s="3"/>
      <c r="X46" s="2"/>
      <c r="Y46" s="3"/>
      <c r="Z46" s="1"/>
      <c r="AA46" s="1"/>
    </row>
    <row r="47" spans="1:27" x14ac:dyDescent="0.25">
      <c r="A47" s="5" t="s">
        <v>5121</v>
      </c>
      <c r="B47" s="5"/>
      <c r="C47" s="5"/>
      <c r="D47" s="5"/>
      <c r="E47" s="5"/>
      <c r="F47" s="5"/>
      <c r="G47" s="5"/>
      <c r="H47" s="5"/>
      <c r="I47" s="5"/>
      <c r="J47" s="5"/>
      <c r="K47" s="5"/>
      <c r="L47" s="5"/>
      <c r="M47" s="5"/>
      <c r="N47" s="5"/>
      <c r="O47" s="5"/>
      <c r="P47" s="5"/>
      <c r="Q47" s="5"/>
      <c r="R47" s="5"/>
      <c r="S47" s="5"/>
      <c r="T47" s="5"/>
      <c r="U47" s="5"/>
      <c r="V47" s="5"/>
      <c r="W47" s="5"/>
      <c r="X47" s="5"/>
      <c r="Y47" s="5"/>
      <c r="Z47" s="5"/>
      <c r="AA47" s="5"/>
    </row>
    <row r="48" spans="1:27" x14ac:dyDescent="0.25">
      <c r="A48" s="1" t="b">
        <v>0</v>
      </c>
      <c r="B48" s="1" t="s">
        <v>5122</v>
      </c>
      <c r="C48" s="2">
        <v>2</v>
      </c>
      <c r="D48" s="1" t="s">
        <v>748</v>
      </c>
      <c r="E48" s="2">
        <v>43</v>
      </c>
      <c r="F48" s="1" t="s">
        <v>2313</v>
      </c>
      <c r="G48" s="1" t="s">
        <v>2314</v>
      </c>
      <c r="H48" s="1" t="s">
        <v>29</v>
      </c>
      <c r="I48" s="2" t="s">
        <v>29</v>
      </c>
      <c r="J48" s="3">
        <v>230000</v>
      </c>
      <c r="K48" s="3">
        <v>1</v>
      </c>
      <c r="L48" s="3">
        <v>230000</v>
      </c>
      <c r="M48" s="1" t="s">
        <v>751</v>
      </c>
      <c r="N48" s="1" t="s">
        <v>40</v>
      </c>
      <c r="O48" s="3">
        <v>0</v>
      </c>
      <c r="P48" s="4" t="s">
        <v>5123</v>
      </c>
      <c r="Q48" s="1" t="b">
        <v>0</v>
      </c>
      <c r="R48" s="2">
        <v>1</v>
      </c>
      <c r="S48" s="3">
        <v>230000</v>
      </c>
      <c r="T48" s="2" t="s">
        <v>29</v>
      </c>
      <c r="U48" s="3">
        <v>0</v>
      </c>
      <c r="V48" s="2" t="s">
        <v>29</v>
      </c>
      <c r="W48" s="3">
        <v>0</v>
      </c>
      <c r="X48" s="2" t="s">
        <v>29</v>
      </c>
      <c r="Y48" s="3">
        <v>0</v>
      </c>
      <c r="Z48" s="1" t="s">
        <v>29</v>
      </c>
      <c r="AA48" s="1" t="b">
        <v>0</v>
      </c>
    </row>
    <row r="49" spans="1:27" x14ac:dyDescent="0.25">
      <c r="A49" s="1"/>
      <c r="B49" s="1"/>
      <c r="C49" s="2"/>
      <c r="D49" s="1"/>
      <c r="E49" s="2"/>
      <c r="F49" s="1"/>
      <c r="G49" s="1"/>
      <c r="H49" s="1"/>
      <c r="I49" s="2"/>
      <c r="J49" s="3"/>
      <c r="K49" s="3"/>
      <c r="L49" s="6">
        <f>SUBTOTAL(9,L48)</f>
        <v>230000</v>
      </c>
      <c r="M49" s="1"/>
      <c r="N49" s="1"/>
      <c r="O49" s="3"/>
      <c r="P49" s="4"/>
      <c r="Q49" s="1"/>
      <c r="R49" s="2"/>
      <c r="S49" s="3"/>
      <c r="T49" s="2"/>
      <c r="U49" s="3"/>
      <c r="V49" s="2"/>
      <c r="W49" s="3"/>
      <c r="X49" s="2"/>
      <c r="Y49" s="3"/>
      <c r="Z49" s="1"/>
      <c r="AA49" s="1"/>
    </row>
    <row r="50" spans="1:27" x14ac:dyDescent="0.25">
      <c r="A50" s="5" t="s">
        <v>5124</v>
      </c>
      <c r="B50" s="5"/>
      <c r="C50" s="5"/>
      <c r="D50" s="5"/>
      <c r="E50" s="5"/>
      <c r="F50" s="5"/>
      <c r="G50" s="5"/>
      <c r="H50" s="5"/>
      <c r="I50" s="5"/>
      <c r="J50" s="5"/>
      <c r="K50" s="5"/>
      <c r="L50" s="5"/>
      <c r="M50" s="5"/>
      <c r="N50" s="5"/>
      <c r="O50" s="5"/>
      <c r="P50" s="5"/>
      <c r="Q50" s="5"/>
      <c r="R50" s="5"/>
      <c r="S50" s="5"/>
      <c r="T50" s="5"/>
      <c r="U50" s="5"/>
      <c r="V50" s="5"/>
      <c r="W50" s="5"/>
      <c r="X50" s="5"/>
      <c r="Y50" s="5"/>
      <c r="Z50" s="5"/>
      <c r="AA50" s="5"/>
    </row>
    <row r="51" spans="1:27" x14ac:dyDescent="0.25">
      <c r="A51" s="1" t="b">
        <v>0</v>
      </c>
      <c r="B51" s="1" t="s">
        <v>5125</v>
      </c>
      <c r="C51" s="2">
        <v>2</v>
      </c>
      <c r="D51" s="1" t="s">
        <v>752</v>
      </c>
      <c r="E51" s="2">
        <v>44</v>
      </c>
      <c r="F51" s="1" t="s">
        <v>2341</v>
      </c>
      <c r="G51" s="1" t="s">
        <v>2342</v>
      </c>
      <c r="H51" s="1" t="s">
        <v>29</v>
      </c>
      <c r="I51" s="2" t="s">
        <v>29</v>
      </c>
      <c r="J51" s="3">
        <v>80000</v>
      </c>
      <c r="K51" s="3">
        <v>2</v>
      </c>
      <c r="L51" s="3">
        <v>160000</v>
      </c>
      <c r="M51" s="1" t="s">
        <v>751</v>
      </c>
      <c r="N51" s="1" t="s">
        <v>40</v>
      </c>
      <c r="O51" s="3">
        <v>0</v>
      </c>
      <c r="P51" s="4" t="s">
        <v>5126</v>
      </c>
      <c r="Q51" s="1" t="b">
        <v>0</v>
      </c>
      <c r="R51" s="2">
        <v>2</v>
      </c>
      <c r="S51" s="3">
        <v>160000</v>
      </c>
      <c r="T51" s="2" t="s">
        <v>29</v>
      </c>
      <c r="U51" s="3">
        <v>0</v>
      </c>
      <c r="V51" s="2" t="s">
        <v>29</v>
      </c>
      <c r="W51" s="3">
        <v>0</v>
      </c>
      <c r="X51" s="2" t="s">
        <v>29</v>
      </c>
      <c r="Y51" s="3">
        <v>0</v>
      </c>
      <c r="Z51" s="1" t="s">
        <v>29</v>
      </c>
      <c r="AA51" s="1" t="b">
        <v>0</v>
      </c>
    </row>
    <row r="52" spans="1:27" x14ac:dyDescent="0.25">
      <c r="A52" s="1" t="b">
        <v>0</v>
      </c>
      <c r="B52" s="1" t="s">
        <v>5127</v>
      </c>
      <c r="C52" s="2">
        <v>2</v>
      </c>
      <c r="D52" s="1" t="s">
        <v>767</v>
      </c>
      <c r="E52" s="2">
        <v>8</v>
      </c>
      <c r="F52" s="1" t="s">
        <v>2323</v>
      </c>
      <c r="G52" s="1" t="s">
        <v>2324</v>
      </c>
      <c r="H52" s="1" t="s">
        <v>29</v>
      </c>
      <c r="I52" s="2" t="s">
        <v>29</v>
      </c>
      <c r="J52" s="3">
        <v>60000</v>
      </c>
      <c r="K52" s="3">
        <v>2</v>
      </c>
      <c r="L52" s="3">
        <v>120000</v>
      </c>
      <c r="M52" s="1" t="s">
        <v>751</v>
      </c>
      <c r="N52" s="1" t="s">
        <v>40</v>
      </c>
      <c r="O52" s="3">
        <v>0</v>
      </c>
      <c r="P52" s="4" t="s">
        <v>5126</v>
      </c>
      <c r="Q52" s="1" t="b">
        <v>0</v>
      </c>
      <c r="R52" s="2">
        <v>2</v>
      </c>
      <c r="S52" s="3">
        <v>120000</v>
      </c>
      <c r="T52" s="2" t="s">
        <v>29</v>
      </c>
      <c r="U52" s="3">
        <v>0</v>
      </c>
      <c r="V52" s="2" t="s">
        <v>29</v>
      </c>
      <c r="W52" s="3">
        <v>0</v>
      </c>
      <c r="X52" s="2" t="s">
        <v>29</v>
      </c>
      <c r="Y52" s="3">
        <v>0</v>
      </c>
      <c r="Z52" s="1" t="s">
        <v>29</v>
      </c>
      <c r="AA52" s="1" t="b">
        <v>0</v>
      </c>
    </row>
    <row r="53" spans="1:27" x14ac:dyDescent="0.25">
      <c r="A53" s="1" t="b">
        <v>0</v>
      </c>
      <c r="B53" s="1" t="s">
        <v>5128</v>
      </c>
      <c r="C53" s="2">
        <v>2</v>
      </c>
      <c r="D53" s="1" t="s">
        <v>767</v>
      </c>
      <c r="E53" s="2">
        <v>19</v>
      </c>
      <c r="F53" s="1" t="s">
        <v>2315</v>
      </c>
      <c r="G53" s="1" t="s">
        <v>2316</v>
      </c>
      <c r="H53" s="1" t="s">
        <v>29</v>
      </c>
      <c r="I53" s="2" t="s">
        <v>29</v>
      </c>
      <c r="J53" s="3">
        <v>80000</v>
      </c>
      <c r="K53" s="3">
        <v>1</v>
      </c>
      <c r="L53" s="3">
        <v>80000</v>
      </c>
      <c r="M53" s="1" t="s">
        <v>751</v>
      </c>
      <c r="N53" s="1" t="s">
        <v>40</v>
      </c>
      <c r="O53" s="3">
        <v>0</v>
      </c>
      <c r="P53" s="4" t="s">
        <v>5126</v>
      </c>
      <c r="Q53" s="1" t="b">
        <v>0</v>
      </c>
      <c r="R53" s="2">
        <v>1</v>
      </c>
      <c r="S53" s="3">
        <v>80000</v>
      </c>
      <c r="T53" s="2" t="s">
        <v>29</v>
      </c>
      <c r="U53" s="3">
        <v>0</v>
      </c>
      <c r="V53" s="2" t="s">
        <v>29</v>
      </c>
      <c r="W53" s="3">
        <v>0</v>
      </c>
      <c r="X53" s="2" t="s">
        <v>29</v>
      </c>
      <c r="Y53" s="3">
        <v>0</v>
      </c>
      <c r="Z53" s="1" t="s">
        <v>29</v>
      </c>
      <c r="AA53" s="1" t="b">
        <v>0</v>
      </c>
    </row>
    <row r="54" spans="1:27" x14ac:dyDescent="0.25">
      <c r="A54" s="1" t="b">
        <v>0</v>
      </c>
      <c r="B54" s="1" t="s">
        <v>5129</v>
      </c>
      <c r="C54" s="2">
        <v>2</v>
      </c>
      <c r="D54" s="1" t="s">
        <v>767</v>
      </c>
      <c r="E54" s="2">
        <v>23</v>
      </c>
      <c r="F54" s="1" t="s">
        <v>2321</v>
      </c>
      <c r="G54" s="1" t="s">
        <v>2322</v>
      </c>
      <c r="H54" s="1" t="s">
        <v>29</v>
      </c>
      <c r="I54" s="2" t="s">
        <v>29</v>
      </c>
      <c r="J54" s="3">
        <v>50000</v>
      </c>
      <c r="K54" s="3">
        <v>1</v>
      </c>
      <c r="L54" s="3">
        <v>50000</v>
      </c>
      <c r="M54" s="1" t="s">
        <v>751</v>
      </c>
      <c r="N54" s="1" t="s">
        <v>40</v>
      </c>
      <c r="O54" s="3">
        <v>0</v>
      </c>
      <c r="P54" s="4" t="s">
        <v>5126</v>
      </c>
      <c r="Q54" s="1" t="b">
        <v>0</v>
      </c>
      <c r="R54" s="2">
        <v>1</v>
      </c>
      <c r="S54" s="3">
        <v>50000</v>
      </c>
      <c r="T54" s="2" t="s">
        <v>29</v>
      </c>
      <c r="U54" s="3">
        <v>0</v>
      </c>
      <c r="V54" s="2" t="s">
        <v>29</v>
      </c>
      <c r="W54" s="3">
        <v>0</v>
      </c>
      <c r="X54" s="2" t="s">
        <v>29</v>
      </c>
      <c r="Y54" s="3">
        <v>0</v>
      </c>
      <c r="Z54" s="1" t="s">
        <v>29</v>
      </c>
      <c r="AA54" s="1" t="b">
        <v>0</v>
      </c>
    </row>
    <row r="55" spans="1:27" x14ac:dyDescent="0.25">
      <c r="A55" s="1"/>
      <c r="B55" s="1"/>
      <c r="C55" s="2"/>
      <c r="D55" s="1"/>
      <c r="E55" s="2"/>
      <c r="F55" s="1"/>
      <c r="G55" s="1"/>
      <c r="H55" s="1"/>
      <c r="I55" s="2"/>
      <c r="J55" s="3"/>
      <c r="K55" s="3"/>
      <c r="L55" s="6">
        <f>SUBTOTAL(9,L51:L54)</f>
        <v>410000</v>
      </c>
      <c r="M55" s="1"/>
      <c r="N55" s="1"/>
      <c r="O55" s="3"/>
      <c r="P55" s="4"/>
      <c r="Q55" s="1"/>
      <c r="R55" s="2"/>
      <c r="S55" s="3"/>
      <c r="T55" s="2"/>
      <c r="U55" s="3"/>
      <c r="V55" s="2"/>
      <c r="W55" s="3"/>
      <c r="X55" s="2"/>
      <c r="Y55" s="3"/>
      <c r="Z55" s="1"/>
      <c r="AA55" s="1"/>
    </row>
    <row r="56" spans="1:27" x14ac:dyDescent="0.25">
      <c r="A56" s="1"/>
      <c r="B56" s="1"/>
      <c r="C56" s="2"/>
      <c r="D56" s="1"/>
      <c r="E56" s="2"/>
      <c r="F56" s="1"/>
      <c r="G56" s="1"/>
      <c r="H56" s="1"/>
      <c r="I56" s="2"/>
      <c r="J56" s="3"/>
      <c r="K56" s="3"/>
      <c r="L56" s="6">
        <f>SUBTOTAL(9,L12,L15,L18,L21,L24,L27,L30,L33,L36,L39,L42,L45,L48,L51:L54)</f>
        <v>7624000</v>
      </c>
      <c r="M56" s="1"/>
      <c r="N56" s="1"/>
      <c r="O56" s="3"/>
      <c r="P56" s="4"/>
      <c r="Q56" s="1"/>
      <c r="R56" s="2"/>
      <c r="S56" s="3"/>
      <c r="T56" s="2"/>
      <c r="U56" s="3"/>
      <c r="V56" s="2"/>
      <c r="W56" s="3"/>
      <c r="X56" s="2"/>
      <c r="Y56" s="3"/>
      <c r="Z56" s="1"/>
      <c r="AA56" s="1"/>
    </row>
    <row r="57" spans="1:27" x14ac:dyDescent="0.25">
      <c r="A57" s="1"/>
      <c r="B57" s="1"/>
      <c r="C57" s="2"/>
      <c r="D57" s="1"/>
      <c r="E57" s="2"/>
      <c r="F57" s="1"/>
      <c r="G57" s="1"/>
      <c r="H57" s="1"/>
      <c r="I57" s="2"/>
      <c r="J57" s="3"/>
      <c r="K57" s="3"/>
      <c r="L57" s="6">
        <f>SUBTOTAL(9,L4:L56)</f>
        <v>8629000</v>
      </c>
      <c r="M57" s="1"/>
      <c r="N57" s="1"/>
      <c r="O57" s="3"/>
      <c r="P57" s="4"/>
      <c r="Q57" s="1"/>
      <c r="R57" s="2"/>
      <c r="S57" s="3"/>
      <c r="T57" s="2"/>
      <c r="U57" s="3"/>
      <c r="V57" s="2"/>
      <c r="W57" s="3"/>
      <c r="X57" s="2"/>
      <c r="Y57" s="3"/>
      <c r="Z57" s="1"/>
      <c r="AA57" s="1"/>
    </row>
    <row r="58" spans="1:27" x14ac:dyDescent="0.25">
      <c r="A58" s="1"/>
      <c r="B58" s="1"/>
      <c r="C58" s="2"/>
      <c r="D58" s="1"/>
      <c r="E58" s="2"/>
      <c r="F58" s="1"/>
      <c r="G58" s="1"/>
      <c r="H58" s="1"/>
      <c r="I58" s="2"/>
      <c r="J58" s="3"/>
      <c r="K58" s="3"/>
      <c r="L58" s="6">
        <f>SUBTOTAL(9,L57)</f>
        <v>0</v>
      </c>
      <c r="M58" s="1"/>
      <c r="N58" s="1"/>
      <c r="O58" s="3"/>
      <c r="P58" s="4"/>
      <c r="Q58" s="1"/>
      <c r="R58" s="2"/>
      <c r="S58" s="3"/>
      <c r="T58" s="2"/>
      <c r="U58" s="3"/>
      <c r="V58" s="2"/>
      <c r="W58" s="3"/>
      <c r="X58" s="2"/>
      <c r="Y58" s="3"/>
      <c r="Z58" s="1"/>
      <c r="AA58" s="1"/>
    </row>
    <row r="59" spans="1:27" x14ac:dyDescent="0.25">
      <c r="A59" s="5" t="s">
        <v>2339</v>
      </c>
      <c r="B59" s="5"/>
      <c r="C59" s="5"/>
      <c r="D59" s="5"/>
      <c r="E59" s="5"/>
      <c r="F59" s="5"/>
      <c r="G59" s="5"/>
      <c r="H59" s="5"/>
      <c r="I59" s="5"/>
      <c r="J59" s="5"/>
      <c r="K59" s="5"/>
      <c r="L59" s="5"/>
      <c r="M59" s="5"/>
      <c r="N59" s="5"/>
      <c r="O59" s="5"/>
      <c r="P59" s="5"/>
      <c r="Q59" s="5"/>
      <c r="R59" s="5"/>
      <c r="S59" s="5"/>
      <c r="T59" s="5"/>
      <c r="U59" s="5"/>
      <c r="V59" s="5"/>
      <c r="W59" s="5"/>
      <c r="X59" s="5"/>
      <c r="Y59" s="5"/>
      <c r="Z59" s="5"/>
      <c r="AA59" s="5"/>
    </row>
    <row r="60" spans="1:27" x14ac:dyDescent="0.25">
      <c r="A60" s="1" t="b">
        <v>0</v>
      </c>
      <c r="B60" s="1" t="s">
        <v>2340</v>
      </c>
      <c r="C60" s="2">
        <v>2</v>
      </c>
      <c r="D60" s="1" t="s">
        <v>752</v>
      </c>
      <c r="E60" s="2">
        <v>44</v>
      </c>
      <c r="F60" s="1" t="s">
        <v>2341</v>
      </c>
      <c r="G60" s="1" t="s">
        <v>2342</v>
      </c>
      <c r="H60" s="1" t="s">
        <v>29</v>
      </c>
      <c r="I60" s="2" t="s">
        <v>29</v>
      </c>
      <c r="J60" s="3">
        <v>80000</v>
      </c>
      <c r="K60" s="3">
        <v>2</v>
      </c>
      <c r="L60" s="3">
        <v>160000</v>
      </c>
      <c r="M60" s="1" t="s">
        <v>751</v>
      </c>
      <c r="N60" s="1" t="s">
        <v>40</v>
      </c>
      <c r="O60" s="3">
        <v>0</v>
      </c>
      <c r="P60" s="4" t="s">
        <v>2343</v>
      </c>
      <c r="Q60" s="1" t="b">
        <v>0</v>
      </c>
      <c r="R60" s="2">
        <v>2</v>
      </c>
      <c r="S60" s="3">
        <v>160000</v>
      </c>
      <c r="T60" s="2" t="s">
        <v>29</v>
      </c>
      <c r="U60" s="3">
        <v>0</v>
      </c>
      <c r="V60" s="2" t="s">
        <v>29</v>
      </c>
      <c r="W60" s="3">
        <v>0</v>
      </c>
      <c r="X60" s="2" t="s">
        <v>29</v>
      </c>
      <c r="Y60" s="3">
        <v>0</v>
      </c>
      <c r="Z60" s="1" t="s">
        <v>29</v>
      </c>
      <c r="AA60" s="1" t="b">
        <v>0</v>
      </c>
    </row>
    <row r="61" spans="1:27" x14ac:dyDescent="0.25">
      <c r="A61" s="1"/>
      <c r="B61" s="1"/>
      <c r="C61" s="2"/>
      <c r="D61" s="1"/>
      <c r="E61" s="2"/>
      <c r="F61" s="1"/>
      <c r="G61" s="1"/>
      <c r="H61" s="1"/>
      <c r="I61" s="2"/>
      <c r="J61" s="3"/>
      <c r="K61" s="3"/>
      <c r="L61" s="6">
        <f>SUBTOTAL(9,L60)</f>
        <v>160000</v>
      </c>
      <c r="M61" s="1"/>
      <c r="N61" s="1"/>
      <c r="O61" s="3"/>
      <c r="P61" s="4"/>
      <c r="Q61" s="1"/>
      <c r="R61" s="2"/>
      <c r="S61" s="3"/>
      <c r="T61" s="2"/>
      <c r="U61" s="3"/>
      <c r="V61" s="2"/>
      <c r="W61" s="3"/>
      <c r="X61" s="2"/>
      <c r="Y61" s="3"/>
      <c r="Z61" s="1"/>
      <c r="AA61" s="1"/>
    </row>
    <row r="62" spans="1:27" x14ac:dyDescent="0.25">
      <c r="A62" s="5" t="s">
        <v>2344</v>
      </c>
      <c r="B62" s="5"/>
      <c r="C62" s="5"/>
      <c r="D62" s="5"/>
      <c r="E62" s="5"/>
      <c r="F62" s="5"/>
      <c r="G62" s="5"/>
      <c r="H62" s="5"/>
      <c r="I62" s="5"/>
      <c r="J62" s="5"/>
      <c r="K62" s="5"/>
      <c r="L62" s="5"/>
      <c r="M62" s="5"/>
      <c r="N62" s="5"/>
      <c r="O62" s="5"/>
      <c r="P62" s="5"/>
      <c r="Q62" s="5"/>
      <c r="R62" s="5"/>
      <c r="S62" s="5"/>
      <c r="T62" s="5"/>
      <c r="U62" s="5"/>
      <c r="V62" s="5"/>
      <c r="W62" s="5"/>
      <c r="X62" s="5"/>
      <c r="Y62" s="5"/>
      <c r="Z62" s="5"/>
      <c r="AA62" s="5"/>
    </row>
    <row r="63" spans="1:27" x14ac:dyDescent="0.25">
      <c r="A63" s="1" t="b">
        <v>0</v>
      </c>
      <c r="B63" s="1" t="s">
        <v>2345</v>
      </c>
      <c r="C63" s="2">
        <v>4</v>
      </c>
      <c r="D63" s="1" t="s">
        <v>848</v>
      </c>
      <c r="E63" s="2">
        <v>47</v>
      </c>
      <c r="F63" s="1" t="s">
        <v>2311</v>
      </c>
      <c r="G63" s="1" t="s">
        <v>2346</v>
      </c>
      <c r="H63" s="1" t="s">
        <v>29</v>
      </c>
      <c r="I63" s="2" t="s">
        <v>29</v>
      </c>
      <c r="J63" s="3">
        <v>450000</v>
      </c>
      <c r="K63" s="3">
        <v>1</v>
      </c>
      <c r="L63" s="3">
        <v>450000</v>
      </c>
      <c r="M63" s="1" t="s">
        <v>751</v>
      </c>
      <c r="N63" s="1" t="s">
        <v>40</v>
      </c>
      <c r="O63" s="3">
        <v>0</v>
      </c>
      <c r="P63" s="4" t="s">
        <v>2347</v>
      </c>
      <c r="Q63" s="1" t="b">
        <v>0</v>
      </c>
      <c r="R63" s="2">
        <v>1</v>
      </c>
      <c r="S63" s="3">
        <v>450000</v>
      </c>
      <c r="T63" s="2" t="s">
        <v>29</v>
      </c>
      <c r="U63" s="3">
        <v>0</v>
      </c>
      <c r="V63" s="2" t="s">
        <v>29</v>
      </c>
      <c r="W63" s="3">
        <v>0</v>
      </c>
      <c r="X63" s="2" t="s">
        <v>29</v>
      </c>
      <c r="Y63" s="3">
        <v>0</v>
      </c>
      <c r="Z63" s="1" t="s">
        <v>29</v>
      </c>
      <c r="AA63" s="1" t="b">
        <v>0</v>
      </c>
    </row>
    <row r="64" spans="1:27" x14ac:dyDescent="0.25">
      <c r="A64" s="1"/>
      <c r="B64" s="1"/>
      <c r="C64" s="2"/>
      <c r="D64" s="1"/>
      <c r="E64" s="2"/>
      <c r="F64" s="1"/>
      <c r="G64" s="1"/>
      <c r="H64" s="1"/>
      <c r="I64" s="2"/>
      <c r="J64" s="3"/>
      <c r="K64" s="3"/>
      <c r="L64" s="6">
        <f>SUBTOTAL(9,L63)</f>
        <v>450000</v>
      </c>
      <c r="M64" s="1"/>
      <c r="N64" s="1"/>
      <c r="O64" s="3"/>
      <c r="P64" s="4"/>
      <c r="Q64" s="1"/>
      <c r="R64" s="2"/>
      <c r="S64" s="3"/>
      <c r="T64" s="2"/>
      <c r="U64" s="3"/>
      <c r="V64" s="2"/>
      <c r="W64" s="3"/>
      <c r="X64" s="2"/>
      <c r="Y64" s="3"/>
      <c r="Z64" s="1"/>
      <c r="AA64" s="1"/>
    </row>
    <row r="65" spans="1:27" x14ac:dyDescent="0.25">
      <c r="A65" s="5" t="s">
        <v>2348</v>
      </c>
      <c r="B65" s="5"/>
      <c r="C65" s="5"/>
      <c r="D65" s="5"/>
      <c r="E65" s="5"/>
      <c r="F65" s="5"/>
      <c r="G65" s="5"/>
      <c r="H65" s="5"/>
      <c r="I65" s="5"/>
      <c r="J65" s="5"/>
      <c r="K65" s="5"/>
      <c r="L65" s="5"/>
      <c r="M65" s="5"/>
      <c r="N65" s="5"/>
      <c r="O65" s="5"/>
      <c r="P65" s="5"/>
      <c r="Q65" s="5"/>
      <c r="R65" s="5"/>
      <c r="S65" s="5"/>
      <c r="T65" s="5"/>
      <c r="U65" s="5"/>
      <c r="V65" s="5"/>
      <c r="W65" s="5"/>
      <c r="X65" s="5"/>
      <c r="Y65" s="5"/>
      <c r="Z65" s="5"/>
      <c r="AA65" s="5"/>
    </row>
    <row r="66" spans="1:27" x14ac:dyDescent="0.25">
      <c r="A66" s="1" t="b">
        <v>0</v>
      </c>
      <c r="B66" s="1" t="s">
        <v>2349</v>
      </c>
      <c r="C66" s="2">
        <v>4</v>
      </c>
      <c r="D66" s="1" t="s">
        <v>771</v>
      </c>
      <c r="E66" s="2">
        <v>48</v>
      </c>
      <c r="F66" s="1" t="s">
        <v>2311</v>
      </c>
      <c r="G66" s="1" t="s">
        <v>2350</v>
      </c>
      <c r="H66" s="1" t="s">
        <v>29</v>
      </c>
      <c r="I66" s="2" t="s">
        <v>29</v>
      </c>
      <c r="J66" s="3">
        <v>400000</v>
      </c>
      <c r="K66" s="3">
        <v>1</v>
      </c>
      <c r="L66" s="3">
        <v>400000</v>
      </c>
      <c r="M66" s="1" t="s">
        <v>751</v>
      </c>
      <c r="N66" s="1" t="s">
        <v>40</v>
      </c>
      <c r="O66" s="3">
        <v>0</v>
      </c>
      <c r="P66" s="4" t="s">
        <v>2351</v>
      </c>
      <c r="Q66" s="1" t="b">
        <v>0</v>
      </c>
      <c r="R66" s="2">
        <v>1</v>
      </c>
      <c r="S66" s="3">
        <v>400000</v>
      </c>
      <c r="T66" s="2" t="s">
        <v>29</v>
      </c>
      <c r="U66" s="3">
        <v>0</v>
      </c>
      <c r="V66" s="2" t="s">
        <v>29</v>
      </c>
      <c r="W66" s="3">
        <v>0</v>
      </c>
      <c r="X66" s="2" t="s">
        <v>29</v>
      </c>
      <c r="Y66" s="3">
        <v>0</v>
      </c>
      <c r="Z66" s="1" t="s">
        <v>29</v>
      </c>
      <c r="AA66" s="1" t="b">
        <v>0</v>
      </c>
    </row>
    <row r="67" spans="1:27" x14ac:dyDescent="0.25">
      <c r="A67" s="1"/>
      <c r="B67" s="1"/>
      <c r="C67" s="2"/>
      <c r="D67" s="1"/>
      <c r="E67" s="2"/>
      <c r="F67" s="1"/>
      <c r="G67" s="1"/>
      <c r="H67" s="1"/>
      <c r="I67" s="2"/>
      <c r="J67" s="3"/>
      <c r="K67" s="3"/>
      <c r="L67" s="6">
        <f>SUBTOTAL(9,L66)</f>
        <v>400000</v>
      </c>
      <c r="M67" s="1"/>
      <c r="N67" s="1"/>
      <c r="O67" s="3"/>
      <c r="P67" s="4"/>
      <c r="Q67" s="1"/>
      <c r="R67" s="2"/>
      <c r="S67" s="3"/>
      <c r="T67" s="2"/>
      <c r="U67" s="3"/>
      <c r="V67" s="2"/>
      <c r="W67" s="3"/>
      <c r="X67" s="2"/>
      <c r="Y67" s="3"/>
      <c r="Z67" s="1"/>
      <c r="AA67" s="1"/>
    </row>
    <row r="68" spans="1:27" x14ac:dyDescent="0.25">
      <c r="A68" s="1"/>
      <c r="B68" s="1"/>
      <c r="C68" s="2"/>
      <c r="D68" s="1"/>
      <c r="E68" s="2"/>
      <c r="F68" s="1"/>
      <c r="G68" s="1"/>
      <c r="H68" s="1"/>
      <c r="I68" s="2"/>
      <c r="J68" s="3"/>
      <c r="K68" s="3"/>
      <c r="L68" s="6">
        <f>SUBTOTAL(9,L12,L15,L18,L21,L24,L27,L30,L33,L36,L39,L42,L45,L48,L51,L54,L57,L60,L63,L66)</f>
        <v>8434000</v>
      </c>
      <c r="M68" s="1"/>
      <c r="N68" s="1"/>
      <c r="O68" s="3"/>
      <c r="P68" s="4"/>
      <c r="Q68" s="1"/>
      <c r="R68" s="2"/>
      <c r="S68" s="3"/>
      <c r="T68" s="2"/>
      <c r="U68" s="3"/>
      <c r="V68" s="2"/>
      <c r="W68" s="3"/>
      <c r="X68" s="2"/>
      <c r="Y68" s="3"/>
      <c r="Z68" s="1"/>
      <c r="AA68" s="1"/>
    </row>
    <row r="69" spans="1:27" x14ac:dyDescent="0.25">
      <c r="A69" s="5" t="s">
        <v>2352</v>
      </c>
      <c r="B69" s="5"/>
      <c r="C69" s="5"/>
      <c r="D69" s="5"/>
      <c r="E69" s="5"/>
      <c r="F69" s="5"/>
      <c r="G69" s="5"/>
      <c r="H69" s="5"/>
      <c r="I69" s="5"/>
      <c r="J69" s="5"/>
      <c r="K69" s="5"/>
      <c r="L69" s="5"/>
      <c r="M69" s="5"/>
      <c r="N69" s="5"/>
      <c r="O69" s="5"/>
      <c r="P69" s="5"/>
      <c r="Q69" s="5"/>
      <c r="R69" s="5"/>
      <c r="S69" s="5"/>
      <c r="T69" s="5"/>
      <c r="U69" s="5"/>
      <c r="V69" s="5"/>
      <c r="W69" s="5"/>
      <c r="X69" s="5"/>
      <c r="Y69" s="5"/>
      <c r="Z69" s="5"/>
      <c r="AA69" s="5"/>
    </row>
    <row r="70" spans="1:27" x14ac:dyDescent="0.25">
      <c r="A70" s="5" t="s">
        <v>2353</v>
      </c>
      <c r="B70" s="5"/>
      <c r="C70" s="5"/>
      <c r="D70" s="5"/>
      <c r="E70" s="5"/>
      <c r="F70" s="5"/>
      <c r="G70" s="5"/>
      <c r="H70" s="5"/>
      <c r="I70" s="5"/>
      <c r="J70" s="5"/>
      <c r="K70" s="5"/>
      <c r="L70" s="5"/>
      <c r="M70" s="5"/>
      <c r="N70" s="5"/>
      <c r="O70" s="5"/>
      <c r="P70" s="5"/>
      <c r="Q70" s="5"/>
      <c r="R70" s="5"/>
      <c r="S70" s="5"/>
      <c r="T70" s="5"/>
      <c r="U70" s="5"/>
      <c r="V70" s="5"/>
      <c r="W70" s="5"/>
      <c r="X70" s="5"/>
      <c r="Y70" s="5"/>
      <c r="Z70" s="5"/>
      <c r="AA70" s="5"/>
    </row>
    <row r="71" spans="1:27" x14ac:dyDescent="0.25">
      <c r="A71" s="1" t="b">
        <v>0</v>
      </c>
      <c r="B71" s="1" t="s">
        <v>2354</v>
      </c>
      <c r="C71" s="2">
        <v>3</v>
      </c>
      <c r="D71" s="1" t="s">
        <v>701</v>
      </c>
      <c r="E71" s="2">
        <v>46</v>
      </c>
      <c r="F71" s="1" t="s">
        <v>2355</v>
      </c>
      <c r="G71" s="1" t="s">
        <v>2356</v>
      </c>
      <c r="H71" s="1" t="s">
        <v>2356</v>
      </c>
      <c r="I71" s="2" t="s">
        <v>29</v>
      </c>
      <c r="J71" s="3">
        <v>780000</v>
      </c>
      <c r="K71" s="3">
        <v>1</v>
      </c>
      <c r="L71" s="3">
        <v>780000</v>
      </c>
      <c r="M71" s="1" t="s">
        <v>751</v>
      </c>
      <c r="N71" s="1" t="s">
        <v>40</v>
      </c>
      <c r="O71" s="3">
        <v>0</v>
      </c>
      <c r="P71" s="4" t="s">
        <v>2357</v>
      </c>
      <c r="Q71" s="1" t="b">
        <v>0</v>
      </c>
      <c r="R71" s="2">
        <v>1</v>
      </c>
      <c r="S71" s="3">
        <v>780000</v>
      </c>
      <c r="T71" s="2" t="s">
        <v>29</v>
      </c>
      <c r="U71" s="3">
        <v>0</v>
      </c>
      <c r="V71" s="2" t="s">
        <v>29</v>
      </c>
      <c r="W71" s="3">
        <v>0</v>
      </c>
      <c r="X71" s="2" t="s">
        <v>29</v>
      </c>
      <c r="Y71" s="3">
        <v>0</v>
      </c>
      <c r="Z71" s="1" t="s">
        <v>29</v>
      </c>
      <c r="AA71" s="1" t="b">
        <v>0</v>
      </c>
    </row>
    <row r="72" spans="1:27" x14ac:dyDescent="0.25">
      <c r="A72" s="1"/>
      <c r="B72" s="1"/>
      <c r="C72" s="2"/>
      <c r="D72" s="1"/>
      <c r="E72" s="2"/>
      <c r="F72" s="1"/>
      <c r="G72" s="1"/>
      <c r="H72" s="1"/>
      <c r="I72" s="2"/>
      <c r="J72" s="3"/>
      <c r="K72" s="3"/>
      <c r="L72" s="6">
        <f>SUBTOTAL(9,L71)</f>
        <v>780000</v>
      </c>
      <c r="M72" s="1"/>
      <c r="N72" s="1"/>
      <c r="O72" s="3"/>
      <c r="P72" s="4"/>
      <c r="Q72" s="1"/>
      <c r="R72" s="2"/>
      <c r="S72" s="3"/>
      <c r="T72" s="2"/>
      <c r="U72" s="3"/>
      <c r="V72" s="2"/>
      <c r="W72" s="3"/>
      <c r="X72" s="2"/>
      <c r="Y72" s="3"/>
      <c r="Z72" s="1"/>
      <c r="AA72" s="1"/>
    </row>
    <row r="73" spans="1:27" x14ac:dyDescent="0.25">
      <c r="A73" s="1"/>
      <c r="B73" s="1"/>
      <c r="C73" s="2"/>
      <c r="D73" s="1"/>
      <c r="E73" s="2"/>
      <c r="F73" s="1"/>
      <c r="G73" s="1"/>
      <c r="H73" s="1"/>
      <c r="I73" s="2"/>
      <c r="J73" s="3"/>
      <c r="K73" s="3"/>
      <c r="L73" s="6">
        <f>SUBTOTAL(9,L71)</f>
        <v>780000</v>
      </c>
      <c r="M73" s="1"/>
      <c r="N73" s="1"/>
      <c r="O73" s="3"/>
      <c r="P73" s="4"/>
      <c r="Q73" s="1"/>
      <c r="R73" s="2"/>
      <c r="S73" s="3"/>
      <c r="T73" s="2"/>
      <c r="U73" s="3"/>
      <c r="V73" s="2"/>
      <c r="W73" s="3"/>
      <c r="X73" s="2"/>
      <c r="Y73" s="3"/>
      <c r="Z73" s="1"/>
      <c r="AA73" s="1"/>
    </row>
    <row r="74" spans="1:27" x14ac:dyDescent="0.25">
      <c r="A74" s="1"/>
      <c r="B74" s="1"/>
      <c r="C74" s="2"/>
      <c r="D74" s="1"/>
      <c r="E74" s="2"/>
      <c r="F74" s="1"/>
      <c r="G74" s="1"/>
      <c r="H74" s="1"/>
      <c r="I74" s="2"/>
      <c r="J74" s="3"/>
      <c r="K74" s="3"/>
      <c r="L74" s="6">
        <f>SUBTOTAL(9,L4:L73)</f>
        <v>10419000</v>
      </c>
      <c r="M74" s="1"/>
      <c r="N74" s="1"/>
      <c r="O74" s="3"/>
      <c r="P74" s="4"/>
      <c r="Q74" s="1"/>
      <c r="R74" s="2"/>
      <c r="S74" s="3"/>
      <c r="T74" s="2"/>
      <c r="U74" s="3"/>
      <c r="V74" s="2"/>
      <c r="W74" s="3"/>
      <c r="X74" s="2"/>
      <c r="Y74" s="3"/>
      <c r="Z74" s="1"/>
      <c r="AA74"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workbookViewId="0">
      <selection sqref="A1:AA45"/>
    </sheetView>
  </sheetViews>
  <sheetFormatPr defaultRowHeight="15" x14ac:dyDescent="0.25"/>
  <sheetData>
    <row r="1" spans="1:27"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746</v>
      </c>
      <c r="T1" s="1" t="s">
        <v>19</v>
      </c>
      <c r="U1" s="1" t="s">
        <v>20</v>
      </c>
      <c r="V1" s="1" t="s">
        <v>21</v>
      </c>
      <c r="W1" s="1" t="s">
        <v>22</v>
      </c>
      <c r="X1" s="1" t="s">
        <v>23</v>
      </c>
      <c r="Y1" s="1" t="s">
        <v>24</v>
      </c>
      <c r="Z1" s="1" t="s">
        <v>25</v>
      </c>
      <c r="AA1" s="1" t="s">
        <v>26</v>
      </c>
    </row>
    <row r="2" spans="1:27" x14ac:dyDescent="0.25">
      <c r="A2" s="5" t="s">
        <v>5130</v>
      </c>
      <c r="B2" s="5"/>
      <c r="C2" s="5"/>
      <c r="D2" s="5"/>
      <c r="E2" s="5"/>
      <c r="F2" s="5"/>
      <c r="G2" s="5"/>
      <c r="H2" s="5"/>
      <c r="I2" s="5"/>
      <c r="J2" s="5"/>
      <c r="K2" s="5"/>
      <c r="L2" s="5"/>
      <c r="M2" s="5"/>
      <c r="N2" s="5"/>
      <c r="O2" s="5"/>
      <c r="P2" s="5"/>
      <c r="Q2" s="5"/>
      <c r="R2" s="5"/>
      <c r="S2" s="5"/>
      <c r="T2" s="5"/>
      <c r="U2" s="5"/>
      <c r="V2" s="5"/>
      <c r="W2" s="5"/>
      <c r="X2" s="5"/>
      <c r="Y2" s="5"/>
      <c r="Z2" s="5"/>
      <c r="AA2" s="5"/>
    </row>
    <row r="3" spans="1:27" x14ac:dyDescent="0.25">
      <c r="A3" s="5" t="s">
        <v>5131</v>
      </c>
      <c r="B3" s="5"/>
      <c r="C3" s="5"/>
      <c r="D3" s="5"/>
      <c r="E3" s="5"/>
      <c r="F3" s="5"/>
      <c r="G3" s="5"/>
      <c r="H3" s="5"/>
      <c r="I3" s="5"/>
      <c r="J3" s="5"/>
      <c r="K3" s="5"/>
      <c r="L3" s="5"/>
      <c r="M3" s="5"/>
      <c r="N3" s="5"/>
      <c r="O3" s="5"/>
      <c r="P3" s="5"/>
      <c r="Q3" s="5"/>
      <c r="R3" s="5"/>
      <c r="S3" s="5"/>
      <c r="T3" s="5"/>
      <c r="U3" s="5"/>
      <c r="V3" s="5"/>
      <c r="W3" s="5"/>
      <c r="X3" s="5"/>
      <c r="Y3" s="5"/>
      <c r="Z3" s="5"/>
      <c r="AA3" s="5"/>
    </row>
    <row r="4" spans="1:27" x14ac:dyDescent="0.25">
      <c r="A4" s="1" t="b">
        <v>0</v>
      </c>
      <c r="B4" s="1" t="s">
        <v>5132</v>
      </c>
      <c r="C4" s="2">
        <v>1</v>
      </c>
      <c r="D4" s="1" t="s">
        <v>27</v>
      </c>
      <c r="E4" s="2">
        <v>2</v>
      </c>
      <c r="F4" s="1" t="s">
        <v>29</v>
      </c>
      <c r="G4" s="1" t="s">
        <v>2358</v>
      </c>
      <c r="H4" s="1" t="s">
        <v>2358</v>
      </c>
      <c r="I4" s="2" t="s">
        <v>29</v>
      </c>
      <c r="J4" s="3">
        <v>50</v>
      </c>
      <c r="K4" s="3">
        <v>24000</v>
      </c>
      <c r="L4" s="3">
        <v>1200000</v>
      </c>
      <c r="M4" s="1" t="s">
        <v>751</v>
      </c>
      <c r="N4" s="1" t="s">
        <v>40</v>
      </c>
      <c r="O4" s="3">
        <v>0</v>
      </c>
      <c r="P4" s="4" t="s">
        <v>5133</v>
      </c>
      <c r="Q4" s="1" t="b">
        <v>0</v>
      </c>
      <c r="R4" s="2">
        <v>24000</v>
      </c>
      <c r="S4" s="3">
        <v>1200000</v>
      </c>
      <c r="T4" s="2" t="s">
        <v>29</v>
      </c>
      <c r="U4" s="3">
        <v>0</v>
      </c>
      <c r="V4" s="2" t="s">
        <v>29</v>
      </c>
      <c r="W4" s="3">
        <v>0</v>
      </c>
      <c r="X4" s="2" t="s">
        <v>29</v>
      </c>
      <c r="Y4" s="3">
        <v>0</v>
      </c>
      <c r="Z4" s="1" t="s">
        <v>29</v>
      </c>
      <c r="AA4" s="1" t="b">
        <v>0</v>
      </c>
    </row>
    <row r="5" spans="1:27" x14ac:dyDescent="0.25">
      <c r="A5" s="1" t="b">
        <v>0</v>
      </c>
      <c r="B5" s="1" t="s">
        <v>5134</v>
      </c>
      <c r="C5" s="2">
        <v>1</v>
      </c>
      <c r="D5" s="1" t="s">
        <v>27</v>
      </c>
      <c r="E5" s="2">
        <v>6</v>
      </c>
      <c r="F5" s="1" t="s">
        <v>29</v>
      </c>
      <c r="G5" s="1" t="s">
        <v>2359</v>
      </c>
      <c r="H5" s="1" t="s">
        <v>2359</v>
      </c>
      <c r="I5" s="2" t="s">
        <v>29</v>
      </c>
      <c r="J5" s="3">
        <v>55</v>
      </c>
      <c r="K5" s="3">
        <v>21600</v>
      </c>
      <c r="L5" s="3">
        <v>1188000</v>
      </c>
      <c r="M5" s="1" t="s">
        <v>751</v>
      </c>
      <c r="N5" s="1" t="s">
        <v>40</v>
      </c>
      <c r="O5" s="3">
        <v>0</v>
      </c>
      <c r="P5" s="4" t="s">
        <v>5133</v>
      </c>
      <c r="Q5" s="1" t="b">
        <v>0</v>
      </c>
      <c r="R5" s="2">
        <v>21600</v>
      </c>
      <c r="S5" s="3">
        <v>1188000</v>
      </c>
      <c r="T5" s="2" t="s">
        <v>29</v>
      </c>
      <c r="U5" s="3">
        <v>0</v>
      </c>
      <c r="V5" s="2" t="s">
        <v>29</v>
      </c>
      <c r="W5" s="3">
        <v>0</v>
      </c>
      <c r="X5" s="2" t="s">
        <v>29</v>
      </c>
      <c r="Y5" s="3">
        <v>0</v>
      </c>
      <c r="Z5" s="1" t="s">
        <v>29</v>
      </c>
      <c r="AA5" s="1" t="b">
        <v>0</v>
      </c>
    </row>
    <row r="6" spans="1:27" x14ac:dyDescent="0.25">
      <c r="A6" s="1"/>
      <c r="B6" s="1"/>
      <c r="C6" s="2"/>
      <c r="D6" s="1"/>
      <c r="E6" s="2"/>
      <c r="F6" s="1"/>
      <c r="G6" s="1"/>
      <c r="H6" s="1"/>
      <c r="I6" s="2"/>
      <c r="J6" s="3"/>
      <c r="K6" s="3"/>
      <c r="L6" s="6">
        <f>SUBTOTAL(9,L4:L5)</f>
        <v>2388000</v>
      </c>
      <c r="M6" s="1"/>
      <c r="N6" s="1"/>
      <c r="O6" s="3"/>
      <c r="P6" s="4"/>
      <c r="Q6" s="1"/>
      <c r="R6" s="2"/>
      <c r="S6" s="3"/>
      <c r="T6" s="2"/>
      <c r="U6" s="3"/>
      <c r="V6" s="2"/>
      <c r="W6" s="3"/>
      <c r="X6" s="2"/>
      <c r="Y6" s="3"/>
      <c r="Z6" s="1"/>
      <c r="AA6" s="1"/>
    </row>
    <row r="7" spans="1:27" x14ac:dyDescent="0.25">
      <c r="A7" s="5" t="s">
        <v>5135</v>
      </c>
      <c r="B7" s="5"/>
      <c r="C7" s="5"/>
      <c r="D7" s="5"/>
      <c r="E7" s="5"/>
      <c r="F7" s="5"/>
      <c r="G7" s="5"/>
      <c r="H7" s="5"/>
      <c r="I7" s="5"/>
      <c r="J7" s="5"/>
      <c r="K7" s="5"/>
      <c r="L7" s="5"/>
      <c r="M7" s="5"/>
      <c r="N7" s="5"/>
      <c r="O7" s="5"/>
      <c r="P7" s="5"/>
      <c r="Q7" s="5"/>
      <c r="R7" s="5"/>
      <c r="S7" s="5"/>
      <c r="T7" s="5"/>
      <c r="U7" s="5"/>
      <c r="V7" s="5"/>
      <c r="W7" s="5"/>
      <c r="X7" s="5"/>
      <c r="Y7" s="5"/>
      <c r="Z7" s="5"/>
      <c r="AA7" s="5"/>
    </row>
    <row r="8" spans="1:27" x14ac:dyDescent="0.25">
      <c r="A8" s="1" t="b">
        <v>1</v>
      </c>
      <c r="B8" s="1" t="s">
        <v>5136</v>
      </c>
      <c r="C8" s="2">
        <v>1</v>
      </c>
      <c r="D8" s="1" t="s">
        <v>27</v>
      </c>
      <c r="E8" s="2">
        <v>35</v>
      </c>
      <c r="F8" s="1" t="s">
        <v>29</v>
      </c>
      <c r="G8" s="1" t="s">
        <v>2362</v>
      </c>
      <c r="H8" s="1" t="s">
        <v>2362</v>
      </c>
      <c r="I8" s="2" t="s">
        <v>29</v>
      </c>
      <c r="J8" s="3">
        <v>890</v>
      </c>
      <c r="K8" s="3">
        <v>2</v>
      </c>
      <c r="L8" s="3">
        <v>1780</v>
      </c>
      <c r="M8" s="1" t="s">
        <v>751</v>
      </c>
      <c r="N8" s="1" t="s">
        <v>40</v>
      </c>
      <c r="O8" s="3">
        <v>0</v>
      </c>
      <c r="P8" s="4" t="s">
        <v>5137</v>
      </c>
      <c r="Q8" s="1" t="b">
        <v>0</v>
      </c>
      <c r="R8" s="2">
        <v>2</v>
      </c>
      <c r="S8" s="3">
        <v>1780</v>
      </c>
      <c r="T8" s="2" t="s">
        <v>29</v>
      </c>
      <c r="U8" s="3">
        <v>0</v>
      </c>
      <c r="V8" s="2" t="s">
        <v>29</v>
      </c>
      <c r="W8" s="3">
        <v>0</v>
      </c>
      <c r="X8" s="2" t="s">
        <v>29</v>
      </c>
      <c r="Y8" s="3">
        <v>0</v>
      </c>
      <c r="Z8" s="1" t="s">
        <v>29</v>
      </c>
      <c r="AA8" s="1" t="b">
        <v>0</v>
      </c>
    </row>
    <row r="9" spans="1:27" x14ac:dyDescent="0.25">
      <c r="A9" s="1" t="b">
        <v>0</v>
      </c>
      <c r="B9" s="1" t="s">
        <v>5138</v>
      </c>
      <c r="C9" s="2">
        <v>1</v>
      </c>
      <c r="D9" s="1" t="s">
        <v>27</v>
      </c>
      <c r="E9" s="2">
        <v>36</v>
      </c>
      <c r="F9" s="1" t="s">
        <v>29</v>
      </c>
      <c r="G9" s="1" t="s">
        <v>2363</v>
      </c>
      <c r="H9" s="1" t="s">
        <v>2363</v>
      </c>
      <c r="I9" s="2" t="s">
        <v>29</v>
      </c>
      <c r="J9" s="3">
        <v>400</v>
      </c>
      <c r="K9" s="3">
        <v>3</v>
      </c>
      <c r="L9" s="3">
        <v>1200</v>
      </c>
      <c r="M9" s="1" t="s">
        <v>751</v>
      </c>
      <c r="N9" s="1" t="s">
        <v>40</v>
      </c>
      <c r="O9" s="3">
        <v>0</v>
      </c>
      <c r="P9" s="4" t="s">
        <v>5137</v>
      </c>
      <c r="Q9" s="1" t="b">
        <v>0</v>
      </c>
      <c r="R9" s="2">
        <v>3</v>
      </c>
      <c r="S9" s="3">
        <v>1200</v>
      </c>
      <c r="T9" s="2" t="s">
        <v>29</v>
      </c>
      <c r="U9" s="3">
        <v>0</v>
      </c>
      <c r="V9" s="2" t="s">
        <v>29</v>
      </c>
      <c r="W9" s="3">
        <v>0</v>
      </c>
      <c r="X9" s="2" t="s">
        <v>29</v>
      </c>
      <c r="Y9" s="3">
        <v>0</v>
      </c>
      <c r="Z9" s="1" t="s">
        <v>29</v>
      </c>
      <c r="AA9" s="1" t="b">
        <v>0</v>
      </c>
    </row>
    <row r="10" spans="1:27" x14ac:dyDescent="0.25">
      <c r="A10" s="1" t="b">
        <v>0</v>
      </c>
      <c r="B10" s="1" t="s">
        <v>5139</v>
      </c>
      <c r="C10" s="2">
        <v>1</v>
      </c>
      <c r="D10" s="1" t="s">
        <v>776</v>
      </c>
      <c r="E10" s="2">
        <v>34</v>
      </c>
      <c r="F10" s="1" t="s">
        <v>29</v>
      </c>
      <c r="G10" s="1" t="s">
        <v>2360</v>
      </c>
      <c r="H10" s="1" t="s">
        <v>2361</v>
      </c>
      <c r="I10" s="2" t="s">
        <v>29</v>
      </c>
      <c r="J10" s="3">
        <v>1392</v>
      </c>
      <c r="K10" s="3">
        <v>6</v>
      </c>
      <c r="L10" s="3">
        <v>8352</v>
      </c>
      <c r="M10" s="1" t="s">
        <v>751</v>
      </c>
      <c r="N10" s="1" t="s">
        <v>40</v>
      </c>
      <c r="O10" s="3">
        <v>0</v>
      </c>
      <c r="P10" s="4" t="s">
        <v>5137</v>
      </c>
      <c r="Q10" s="1" t="b">
        <v>0</v>
      </c>
      <c r="R10" s="2">
        <v>6</v>
      </c>
      <c r="S10" s="3">
        <v>8352</v>
      </c>
      <c r="T10" s="2" t="s">
        <v>29</v>
      </c>
      <c r="U10" s="3">
        <v>0</v>
      </c>
      <c r="V10" s="2" t="s">
        <v>29</v>
      </c>
      <c r="W10" s="3">
        <v>0</v>
      </c>
      <c r="X10" s="2" t="s">
        <v>29</v>
      </c>
      <c r="Y10" s="3">
        <v>0</v>
      </c>
      <c r="Z10" s="1" t="s">
        <v>29</v>
      </c>
      <c r="AA10" s="1" t="b">
        <v>0</v>
      </c>
    </row>
    <row r="11" spans="1:27" x14ac:dyDescent="0.25">
      <c r="A11" s="1"/>
      <c r="B11" s="1"/>
      <c r="C11" s="2"/>
      <c r="D11" s="1"/>
      <c r="E11" s="2"/>
      <c r="F11" s="1"/>
      <c r="G11" s="1"/>
      <c r="H11" s="1"/>
      <c r="I11" s="2"/>
      <c r="J11" s="3"/>
      <c r="K11" s="3"/>
      <c r="L11" s="6">
        <f>SUBTOTAL(9,L8:L10)</f>
        <v>11332</v>
      </c>
      <c r="M11" s="1"/>
      <c r="N11" s="1"/>
      <c r="O11" s="3"/>
      <c r="P11" s="4"/>
      <c r="Q11" s="1"/>
      <c r="R11" s="2"/>
      <c r="S11" s="3"/>
      <c r="T11" s="2"/>
      <c r="U11" s="3"/>
      <c r="V11" s="2"/>
      <c r="W11" s="3"/>
      <c r="X11" s="2"/>
      <c r="Y11" s="3"/>
      <c r="Z11" s="1"/>
      <c r="AA11" s="1"/>
    </row>
    <row r="12" spans="1:27" x14ac:dyDescent="0.25">
      <c r="A12" s="1"/>
      <c r="B12" s="1"/>
      <c r="C12" s="2"/>
      <c r="D12" s="1"/>
      <c r="E12" s="2"/>
      <c r="F12" s="1"/>
      <c r="G12" s="1"/>
      <c r="H12" s="1"/>
      <c r="I12" s="2"/>
      <c r="J12" s="3"/>
      <c r="K12" s="3"/>
      <c r="L12" s="6">
        <f>SUBTOTAL(9,L4:L5,L8:L10)</f>
        <v>2399332</v>
      </c>
      <c r="M12" s="1"/>
      <c r="N12" s="1"/>
      <c r="O12" s="3"/>
      <c r="P12" s="4"/>
      <c r="Q12" s="1"/>
      <c r="R12" s="2"/>
      <c r="S12" s="3"/>
      <c r="T12" s="2"/>
      <c r="U12" s="3"/>
      <c r="V12" s="2"/>
      <c r="W12" s="3"/>
      <c r="X12" s="2"/>
      <c r="Y12" s="3"/>
      <c r="Z12" s="1"/>
      <c r="AA12" s="1"/>
    </row>
    <row r="13" spans="1:27" x14ac:dyDescent="0.25">
      <c r="A13" s="5" t="s">
        <v>5140</v>
      </c>
      <c r="B13" s="5"/>
      <c r="C13" s="5"/>
      <c r="D13" s="5"/>
      <c r="E13" s="5"/>
      <c r="F13" s="5"/>
      <c r="G13" s="5"/>
      <c r="H13" s="5"/>
      <c r="I13" s="5"/>
      <c r="J13" s="5"/>
      <c r="K13" s="5"/>
      <c r="L13" s="5"/>
      <c r="M13" s="5"/>
      <c r="N13" s="5"/>
      <c r="O13" s="5"/>
      <c r="P13" s="5"/>
      <c r="Q13" s="5"/>
      <c r="R13" s="5"/>
      <c r="S13" s="5"/>
      <c r="T13" s="5"/>
      <c r="U13" s="5"/>
      <c r="V13" s="5"/>
      <c r="W13" s="5"/>
      <c r="X13" s="5"/>
      <c r="Y13" s="5"/>
      <c r="Z13" s="5"/>
      <c r="AA13" s="5"/>
    </row>
    <row r="14" spans="1:27" x14ac:dyDescent="0.25">
      <c r="A14" s="5" t="s">
        <v>5141</v>
      </c>
      <c r="B14" s="5"/>
      <c r="C14" s="5"/>
      <c r="D14" s="5"/>
      <c r="E14" s="5"/>
      <c r="F14" s="5"/>
      <c r="G14" s="5"/>
      <c r="H14" s="5"/>
      <c r="I14" s="5"/>
      <c r="J14" s="5"/>
      <c r="K14" s="5"/>
      <c r="L14" s="5"/>
      <c r="M14" s="5"/>
      <c r="N14" s="5"/>
      <c r="O14" s="5"/>
      <c r="P14" s="5"/>
      <c r="Q14" s="5"/>
      <c r="R14" s="5"/>
      <c r="S14" s="5"/>
      <c r="T14" s="5"/>
      <c r="U14" s="5"/>
      <c r="V14" s="5"/>
      <c r="W14" s="5"/>
      <c r="X14" s="5"/>
      <c r="Y14" s="5"/>
      <c r="Z14" s="5"/>
      <c r="AA14" s="5"/>
    </row>
    <row r="15" spans="1:27" x14ac:dyDescent="0.25">
      <c r="A15" s="1" t="b">
        <v>0</v>
      </c>
      <c r="B15" s="1" t="s">
        <v>5142</v>
      </c>
      <c r="C15" s="2">
        <v>1</v>
      </c>
      <c r="D15" s="1" t="s">
        <v>776</v>
      </c>
      <c r="E15" s="2">
        <v>31</v>
      </c>
      <c r="F15" s="1" t="s">
        <v>29</v>
      </c>
      <c r="G15" s="1" t="s">
        <v>2368</v>
      </c>
      <c r="H15" s="1" t="s">
        <v>2368</v>
      </c>
      <c r="I15" s="2" t="s">
        <v>29</v>
      </c>
      <c r="J15" s="3">
        <v>175</v>
      </c>
      <c r="K15" s="3">
        <v>60</v>
      </c>
      <c r="L15" s="3">
        <v>10500</v>
      </c>
      <c r="M15" s="1" t="s">
        <v>751</v>
      </c>
      <c r="N15" s="1" t="s">
        <v>40</v>
      </c>
      <c r="O15" s="3">
        <v>0</v>
      </c>
      <c r="P15" s="4" t="s">
        <v>5143</v>
      </c>
      <c r="Q15" s="1" t="b">
        <v>0</v>
      </c>
      <c r="R15" s="2">
        <v>60</v>
      </c>
      <c r="S15" s="3">
        <v>10500</v>
      </c>
      <c r="T15" s="2" t="s">
        <v>29</v>
      </c>
      <c r="U15" s="3">
        <v>0</v>
      </c>
      <c r="V15" s="2" t="s">
        <v>29</v>
      </c>
      <c r="W15" s="3">
        <v>0</v>
      </c>
      <c r="X15" s="2" t="s">
        <v>29</v>
      </c>
      <c r="Y15" s="3">
        <v>0</v>
      </c>
      <c r="Z15" s="1" t="s">
        <v>29</v>
      </c>
      <c r="AA15" s="1" t="b">
        <v>0</v>
      </c>
    </row>
    <row r="16" spans="1:27" x14ac:dyDescent="0.25">
      <c r="A16" s="1" t="b">
        <v>0</v>
      </c>
      <c r="B16" s="1" t="s">
        <v>5144</v>
      </c>
      <c r="C16" s="2">
        <v>1</v>
      </c>
      <c r="D16" s="1" t="s">
        <v>65</v>
      </c>
      <c r="E16" s="2">
        <v>32</v>
      </c>
      <c r="F16" s="1" t="s">
        <v>29</v>
      </c>
      <c r="G16" s="1" t="s">
        <v>2369</v>
      </c>
      <c r="H16" s="1" t="s">
        <v>2369</v>
      </c>
      <c r="I16" s="2" t="s">
        <v>29</v>
      </c>
      <c r="J16" s="3">
        <v>22</v>
      </c>
      <c r="K16" s="3">
        <v>100</v>
      </c>
      <c r="L16" s="3">
        <v>2200</v>
      </c>
      <c r="M16" s="1" t="s">
        <v>751</v>
      </c>
      <c r="N16" s="1" t="s">
        <v>40</v>
      </c>
      <c r="O16" s="3">
        <v>0</v>
      </c>
      <c r="P16" s="4" t="s">
        <v>5143</v>
      </c>
      <c r="Q16" s="1" t="b">
        <v>0</v>
      </c>
      <c r="R16" s="2">
        <v>100</v>
      </c>
      <c r="S16" s="3">
        <v>2200</v>
      </c>
      <c r="T16" s="2" t="s">
        <v>29</v>
      </c>
      <c r="U16" s="3">
        <v>0</v>
      </c>
      <c r="V16" s="2" t="s">
        <v>29</v>
      </c>
      <c r="W16" s="3">
        <v>0</v>
      </c>
      <c r="X16" s="2" t="s">
        <v>29</v>
      </c>
      <c r="Y16" s="3">
        <v>0</v>
      </c>
      <c r="Z16" s="1" t="s">
        <v>29</v>
      </c>
      <c r="AA16" s="1" t="b">
        <v>0</v>
      </c>
    </row>
    <row r="17" spans="1:27" x14ac:dyDescent="0.25">
      <c r="A17" s="1"/>
      <c r="B17" s="1"/>
      <c r="C17" s="2"/>
      <c r="D17" s="1"/>
      <c r="E17" s="2"/>
      <c r="F17" s="1"/>
      <c r="G17" s="1"/>
      <c r="H17" s="1"/>
      <c r="I17" s="2"/>
      <c r="J17" s="3"/>
      <c r="K17" s="3"/>
      <c r="L17" s="6">
        <f>SUBTOTAL(9,L15:L16)</f>
        <v>12700</v>
      </c>
      <c r="M17" s="1"/>
      <c r="N17" s="1"/>
      <c r="O17" s="3"/>
      <c r="P17" s="4"/>
      <c r="Q17" s="1"/>
      <c r="R17" s="2"/>
      <c r="S17" s="3"/>
      <c r="T17" s="2"/>
      <c r="U17" s="3"/>
      <c r="V17" s="2"/>
      <c r="W17" s="3"/>
      <c r="X17" s="2"/>
      <c r="Y17" s="3"/>
      <c r="Z17" s="1"/>
      <c r="AA17" s="1"/>
    </row>
    <row r="18" spans="1:27" x14ac:dyDescent="0.25">
      <c r="A18" s="5" t="s">
        <v>5145</v>
      </c>
      <c r="B18" s="5"/>
      <c r="C18" s="5"/>
      <c r="D18" s="5"/>
      <c r="E18" s="5"/>
      <c r="F18" s="5"/>
      <c r="G18" s="5"/>
      <c r="H18" s="5"/>
      <c r="I18" s="5"/>
      <c r="J18" s="5"/>
      <c r="K18" s="5"/>
      <c r="L18" s="5"/>
      <c r="M18" s="5"/>
      <c r="N18" s="5"/>
      <c r="O18" s="5"/>
      <c r="P18" s="5"/>
      <c r="Q18" s="5"/>
      <c r="R18" s="5"/>
      <c r="S18" s="5"/>
      <c r="T18" s="5"/>
      <c r="U18" s="5"/>
      <c r="V18" s="5"/>
      <c r="W18" s="5"/>
      <c r="X18" s="5"/>
      <c r="Y18" s="5"/>
      <c r="Z18" s="5"/>
      <c r="AA18" s="5"/>
    </row>
    <row r="19" spans="1:27" x14ac:dyDescent="0.25">
      <c r="A19" s="1" t="b">
        <v>0</v>
      </c>
      <c r="B19" s="1" t="s">
        <v>5146</v>
      </c>
      <c r="C19" s="2">
        <v>2</v>
      </c>
      <c r="D19" s="1" t="s">
        <v>752</v>
      </c>
      <c r="E19" s="2">
        <v>22</v>
      </c>
      <c r="F19" s="1" t="s">
        <v>29</v>
      </c>
      <c r="G19" s="1" t="s">
        <v>2364</v>
      </c>
      <c r="H19" s="1" t="s">
        <v>2365</v>
      </c>
      <c r="I19" s="2" t="s">
        <v>29</v>
      </c>
      <c r="J19" s="3">
        <v>5400</v>
      </c>
      <c r="K19" s="3">
        <v>6</v>
      </c>
      <c r="L19" s="3">
        <v>32400</v>
      </c>
      <c r="M19" s="1" t="s">
        <v>751</v>
      </c>
      <c r="N19" s="1" t="s">
        <v>40</v>
      </c>
      <c r="O19" s="3">
        <v>0</v>
      </c>
      <c r="P19" s="4" t="s">
        <v>5147</v>
      </c>
      <c r="Q19" s="1" t="b">
        <v>0</v>
      </c>
      <c r="R19" s="2">
        <v>6</v>
      </c>
      <c r="S19" s="3">
        <v>32400</v>
      </c>
      <c r="T19" s="2" t="s">
        <v>29</v>
      </c>
      <c r="U19" s="3">
        <v>0</v>
      </c>
      <c r="V19" s="2" t="s">
        <v>29</v>
      </c>
      <c r="W19" s="3">
        <v>0</v>
      </c>
      <c r="X19" s="2" t="s">
        <v>29</v>
      </c>
      <c r="Y19" s="3">
        <v>0</v>
      </c>
      <c r="Z19" s="1" t="s">
        <v>29</v>
      </c>
      <c r="AA19" s="1" t="b">
        <v>0</v>
      </c>
    </row>
    <row r="20" spans="1:27" x14ac:dyDescent="0.25">
      <c r="A20" s="1"/>
      <c r="B20" s="1"/>
      <c r="C20" s="2"/>
      <c r="D20" s="1"/>
      <c r="E20" s="2"/>
      <c r="F20" s="1"/>
      <c r="G20" s="1"/>
      <c r="H20" s="1"/>
      <c r="I20" s="2"/>
      <c r="J20" s="3"/>
      <c r="K20" s="3"/>
      <c r="L20" s="6">
        <f>SUBTOTAL(9,L19)</f>
        <v>32400</v>
      </c>
      <c r="M20" s="1"/>
      <c r="N20" s="1"/>
      <c r="O20" s="3"/>
      <c r="P20" s="4"/>
      <c r="Q20" s="1"/>
      <c r="R20" s="2"/>
      <c r="S20" s="3"/>
      <c r="T20" s="2"/>
      <c r="U20" s="3"/>
      <c r="V20" s="2"/>
      <c r="W20" s="3"/>
      <c r="X20" s="2"/>
      <c r="Y20" s="3"/>
      <c r="Z20" s="1"/>
      <c r="AA20" s="1"/>
    </row>
    <row r="21" spans="1:27" x14ac:dyDescent="0.25">
      <c r="A21" s="5" t="s">
        <v>5148</v>
      </c>
      <c r="B21" s="5"/>
      <c r="C21" s="5"/>
      <c r="D21" s="5"/>
      <c r="E21" s="5"/>
      <c r="F21" s="5"/>
      <c r="G21" s="5"/>
      <c r="H21" s="5"/>
      <c r="I21" s="5"/>
      <c r="J21" s="5"/>
      <c r="K21" s="5"/>
      <c r="L21" s="5"/>
      <c r="M21" s="5"/>
      <c r="N21" s="5"/>
      <c r="O21" s="5"/>
      <c r="P21" s="5"/>
      <c r="Q21" s="5"/>
      <c r="R21" s="5"/>
      <c r="S21" s="5"/>
      <c r="T21" s="5"/>
      <c r="U21" s="5"/>
      <c r="V21" s="5"/>
      <c r="W21" s="5"/>
      <c r="X21" s="5"/>
      <c r="Y21" s="5"/>
      <c r="Z21" s="5"/>
      <c r="AA21" s="5"/>
    </row>
    <row r="22" spans="1:27" x14ac:dyDescent="0.25">
      <c r="A22" s="1" t="b">
        <v>0</v>
      </c>
      <c r="B22" s="1" t="s">
        <v>5149</v>
      </c>
      <c r="C22" s="2">
        <v>1</v>
      </c>
      <c r="D22" s="1" t="s">
        <v>65</v>
      </c>
      <c r="E22" s="2">
        <v>33</v>
      </c>
      <c r="F22" s="1" t="s">
        <v>29</v>
      </c>
      <c r="G22" s="1" t="s">
        <v>2370</v>
      </c>
      <c r="H22" s="1" t="s">
        <v>2371</v>
      </c>
      <c r="I22" s="2" t="s">
        <v>29</v>
      </c>
      <c r="J22" s="3">
        <v>343</v>
      </c>
      <c r="K22" s="3">
        <v>52</v>
      </c>
      <c r="L22" s="3">
        <v>17836</v>
      </c>
      <c r="M22" s="1" t="s">
        <v>751</v>
      </c>
      <c r="N22" s="1" t="s">
        <v>40</v>
      </c>
      <c r="O22" s="3">
        <v>0</v>
      </c>
      <c r="P22" s="4" t="s">
        <v>5150</v>
      </c>
      <c r="Q22" s="1" t="b">
        <v>0</v>
      </c>
      <c r="R22" s="2">
        <v>52</v>
      </c>
      <c r="S22" s="3">
        <v>17836</v>
      </c>
      <c r="T22" s="2" t="s">
        <v>29</v>
      </c>
      <c r="U22" s="3">
        <v>0</v>
      </c>
      <c r="V22" s="2" t="s">
        <v>29</v>
      </c>
      <c r="W22" s="3">
        <v>0</v>
      </c>
      <c r="X22" s="2" t="s">
        <v>29</v>
      </c>
      <c r="Y22" s="3">
        <v>0</v>
      </c>
      <c r="Z22" s="1" t="s">
        <v>29</v>
      </c>
      <c r="AA22" s="1" t="b">
        <v>0</v>
      </c>
    </row>
    <row r="23" spans="1:27" x14ac:dyDescent="0.25">
      <c r="A23" s="1"/>
      <c r="B23" s="1"/>
      <c r="C23" s="2"/>
      <c r="D23" s="1"/>
      <c r="E23" s="2"/>
      <c r="F23" s="1"/>
      <c r="G23" s="1"/>
      <c r="H23" s="1"/>
      <c r="I23" s="2"/>
      <c r="J23" s="3"/>
      <c r="K23" s="3"/>
      <c r="L23" s="6">
        <f>SUBTOTAL(9,L22)</f>
        <v>17836</v>
      </c>
      <c r="M23" s="1"/>
      <c r="N23" s="1"/>
      <c r="O23" s="3"/>
      <c r="P23" s="4"/>
      <c r="Q23" s="1"/>
      <c r="R23" s="2"/>
      <c r="S23" s="3"/>
      <c r="T23" s="2"/>
      <c r="U23" s="3"/>
      <c r="V23" s="2"/>
      <c r="W23" s="3"/>
      <c r="X23" s="2"/>
      <c r="Y23" s="3"/>
      <c r="Z23" s="1"/>
      <c r="AA23" s="1"/>
    </row>
    <row r="24" spans="1:27" x14ac:dyDescent="0.25">
      <c r="A24" s="5" t="s">
        <v>5151</v>
      </c>
      <c r="B24" s="5"/>
      <c r="C24" s="5"/>
      <c r="D24" s="5"/>
      <c r="E24" s="5"/>
      <c r="F24" s="5"/>
      <c r="G24" s="5"/>
      <c r="H24" s="5"/>
      <c r="I24" s="5"/>
      <c r="J24" s="5"/>
      <c r="K24" s="5"/>
      <c r="L24" s="5"/>
      <c r="M24" s="5"/>
      <c r="N24" s="5"/>
      <c r="O24" s="5"/>
      <c r="P24" s="5"/>
      <c r="Q24" s="5"/>
      <c r="R24" s="5"/>
      <c r="S24" s="5"/>
      <c r="T24" s="5"/>
      <c r="U24" s="5"/>
      <c r="V24" s="5"/>
      <c r="W24" s="5"/>
      <c r="X24" s="5"/>
      <c r="Y24" s="5"/>
      <c r="Z24" s="5"/>
      <c r="AA24" s="5"/>
    </row>
    <row r="25" spans="1:27" x14ac:dyDescent="0.25">
      <c r="A25" s="1" t="b">
        <v>0</v>
      </c>
      <c r="B25" s="1" t="s">
        <v>5152</v>
      </c>
      <c r="C25" s="2">
        <v>4</v>
      </c>
      <c r="D25" s="1" t="s">
        <v>848</v>
      </c>
      <c r="E25" s="2">
        <v>23</v>
      </c>
      <c r="F25" s="1" t="s">
        <v>29</v>
      </c>
      <c r="G25" s="1" t="s">
        <v>2366</v>
      </c>
      <c r="H25" s="1" t="s">
        <v>2367</v>
      </c>
      <c r="I25" s="2" t="s">
        <v>29</v>
      </c>
      <c r="J25" s="3">
        <v>4200</v>
      </c>
      <c r="K25" s="3">
        <v>1</v>
      </c>
      <c r="L25" s="3">
        <v>4200</v>
      </c>
      <c r="M25" s="1" t="s">
        <v>751</v>
      </c>
      <c r="N25" s="1" t="s">
        <v>40</v>
      </c>
      <c r="O25" s="3">
        <v>0</v>
      </c>
      <c r="P25" s="4" t="s">
        <v>5153</v>
      </c>
      <c r="Q25" s="1" t="b">
        <v>0</v>
      </c>
      <c r="R25" s="2">
        <v>1</v>
      </c>
      <c r="S25" s="3">
        <v>4200</v>
      </c>
      <c r="T25" s="2" t="s">
        <v>29</v>
      </c>
      <c r="U25" s="3">
        <v>0</v>
      </c>
      <c r="V25" s="2" t="s">
        <v>29</v>
      </c>
      <c r="W25" s="3">
        <v>0</v>
      </c>
      <c r="X25" s="2" t="s">
        <v>29</v>
      </c>
      <c r="Y25" s="3">
        <v>0</v>
      </c>
      <c r="Z25" s="1" t="s">
        <v>29</v>
      </c>
      <c r="AA25" s="1" t="b">
        <v>0</v>
      </c>
    </row>
    <row r="26" spans="1:27" x14ac:dyDescent="0.25">
      <c r="A26" s="1"/>
      <c r="B26" s="1"/>
      <c r="C26" s="2"/>
      <c r="D26" s="1"/>
      <c r="E26" s="2"/>
      <c r="F26" s="1"/>
      <c r="G26" s="1"/>
      <c r="H26" s="1"/>
      <c r="I26" s="2"/>
      <c r="J26" s="3"/>
      <c r="K26" s="3"/>
      <c r="L26" s="6">
        <f>SUBTOTAL(9,L25)</f>
        <v>4200</v>
      </c>
      <c r="M26" s="1"/>
      <c r="N26" s="1"/>
      <c r="O26" s="3"/>
      <c r="P26" s="4"/>
      <c r="Q26" s="1"/>
      <c r="R26" s="2"/>
      <c r="S26" s="3"/>
      <c r="T26" s="2"/>
      <c r="U26" s="3"/>
      <c r="V26" s="2"/>
      <c r="W26" s="3"/>
      <c r="X26" s="2"/>
      <c r="Y26" s="3"/>
      <c r="Z26" s="1"/>
      <c r="AA26" s="1"/>
    </row>
    <row r="27" spans="1:27" x14ac:dyDescent="0.25">
      <c r="A27" s="5" t="s">
        <v>5154</v>
      </c>
      <c r="B27" s="5"/>
      <c r="C27" s="5"/>
      <c r="D27" s="5"/>
      <c r="E27" s="5"/>
      <c r="F27" s="5"/>
      <c r="G27" s="5"/>
      <c r="H27" s="5"/>
      <c r="I27" s="5"/>
      <c r="J27" s="5"/>
      <c r="K27" s="5"/>
      <c r="L27" s="5"/>
      <c r="M27" s="5"/>
      <c r="N27" s="5"/>
      <c r="O27" s="5"/>
      <c r="P27" s="5"/>
      <c r="Q27" s="5"/>
      <c r="R27" s="5"/>
      <c r="S27" s="5"/>
      <c r="T27" s="5"/>
      <c r="U27" s="5"/>
      <c r="V27" s="5"/>
      <c r="W27" s="5"/>
      <c r="X27" s="5"/>
      <c r="Y27" s="5"/>
      <c r="Z27" s="5"/>
      <c r="AA27" s="5"/>
    </row>
    <row r="28" spans="1:27" x14ac:dyDescent="0.25">
      <c r="A28" s="1" t="b">
        <v>0</v>
      </c>
      <c r="B28" s="1" t="s">
        <v>5155</v>
      </c>
      <c r="C28" s="2">
        <v>3</v>
      </c>
      <c r="D28" s="1" t="s">
        <v>673</v>
      </c>
      <c r="E28" s="2">
        <v>16</v>
      </c>
      <c r="F28" s="1" t="s">
        <v>29</v>
      </c>
      <c r="G28" s="1" t="s">
        <v>5156</v>
      </c>
      <c r="H28" s="1" t="s">
        <v>5157</v>
      </c>
      <c r="I28" s="2" t="s">
        <v>29</v>
      </c>
      <c r="J28" s="3">
        <v>3100</v>
      </c>
      <c r="K28" s="3">
        <v>4</v>
      </c>
      <c r="L28" s="3">
        <v>12400</v>
      </c>
      <c r="M28" s="1" t="s">
        <v>751</v>
      </c>
      <c r="N28" s="1" t="s">
        <v>40</v>
      </c>
      <c r="O28" s="3">
        <v>0</v>
      </c>
      <c r="P28" s="4" t="s">
        <v>5158</v>
      </c>
      <c r="Q28" s="1" t="b">
        <v>0</v>
      </c>
      <c r="R28" s="2">
        <v>4</v>
      </c>
      <c r="S28" s="3">
        <v>12400</v>
      </c>
      <c r="T28" s="2" t="s">
        <v>29</v>
      </c>
      <c r="U28" s="3">
        <v>0</v>
      </c>
      <c r="V28" s="2" t="s">
        <v>29</v>
      </c>
      <c r="W28" s="3">
        <v>0</v>
      </c>
      <c r="X28" s="2" t="s">
        <v>29</v>
      </c>
      <c r="Y28" s="3">
        <v>0</v>
      </c>
      <c r="Z28" s="1" t="s">
        <v>29</v>
      </c>
      <c r="AA28" s="1" t="b">
        <v>0</v>
      </c>
    </row>
    <row r="29" spans="1:27" x14ac:dyDescent="0.25">
      <c r="A29" s="1" t="b">
        <v>0</v>
      </c>
      <c r="B29" s="1" t="s">
        <v>5159</v>
      </c>
      <c r="C29" s="2">
        <v>3</v>
      </c>
      <c r="D29" s="1" t="s">
        <v>673</v>
      </c>
      <c r="E29" s="2">
        <v>17</v>
      </c>
      <c r="F29" s="1" t="s">
        <v>29</v>
      </c>
      <c r="G29" s="1" t="s">
        <v>2374</v>
      </c>
      <c r="H29" s="1" t="s">
        <v>2375</v>
      </c>
      <c r="I29" s="2" t="s">
        <v>29</v>
      </c>
      <c r="J29" s="3">
        <v>4000</v>
      </c>
      <c r="K29" s="3">
        <v>8</v>
      </c>
      <c r="L29" s="3">
        <v>32000</v>
      </c>
      <c r="M29" s="1" t="s">
        <v>751</v>
      </c>
      <c r="N29" s="1" t="s">
        <v>40</v>
      </c>
      <c r="O29" s="3">
        <v>0</v>
      </c>
      <c r="P29" s="4" t="s">
        <v>5158</v>
      </c>
      <c r="Q29" s="1" t="b">
        <v>0</v>
      </c>
      <c r="R29" s="2">
        <v>8</v>
      </c>
      <c r="S29" s="3">
        <v>32000</v>
      </c>
      <c r="T29" s="2" t="s">
        <v>29</v>
      </c>
      <c r="U29" s="3">
        <v>0</v>
      </c>
      <c r="V29" s="2" t="s">
        <v>29</v>
      </c>
      <c r="W29" s="3">
        <v>0</v>
      </c>
      <c r="X29" s="2" t="s">
        <v>29</v>
      </c>
      <c r="Y29" s="3">
        <v>0</v>
      </c>
      <c r="Z29" s="1" t="s">
        <v>29</v>
      </c>
      <c r="AA29" s="1" t="b">
        <v>0</v>
      </c>
    </row>
    <row r="30" spans="1:27" x14ac:dyDescent="0.25">
      <c r="A30" s="1"/>
      <c r="B30" s="1"/>
      <c r="C30" s="2"/>
      <c r="D30" s="1"/>
      <c r="E30" s="2"/>
      <c r="F30" s="1"/>
      <c r="G30" s="1"/>
      <c r="H30" s="1"/>
      <c r="I30" s="2"/>
      <c r="J30" s="3"/>
      <c r="K30" s="3"/>
      <c r="L30" s="6">
        <f>SUBTOTAL(9,L28:L29)</f>
        <v>44400</v>
      </c>
      <c r="M30" s="1"/>
      <c r="N30" s="1"/>
      <c r="O30" s="3"/>
      <c r="P30" s="4"/>
      <c r="Q30" s="1"/>
      <c r="R30" s="2"/>
      <c r="S30" s="3"/>
      <c r="T30" s="2"/>
      <c r="U30" s="3"/>
      <c r="V30" s="2"/>
      <c r="W30" s="3"/>
      <c r="X30" s="2"/>
      <c r="Y30" s="3"/>
      <c r="Z30" s="1"/>
      <c r="AA30" s="1"/>
    </row>
    <row r="31" spans="1:27" x14ac:dyDescent="0.25">
      <c r="A31" s="5" t="s">
        <v>5160</v>
      </c>
      <c r="B31" s="5"/>
      <c r="C31" s="5"/>
      <c r="D31" s="5"/>
      <c r="E31" s="5"/>
      <c r="F31" s="5"/>
      <c r="G31" s="5"/>
      <c r="H31" s="5"/>
      <c r="I31" s="5"/>
      <c r="J31" s="5"/>
      <c r="K31" s="5"/>
      <c r="L31" s="5"/>
      <c r="M31" s="5"/>
      <c r="N31" s="5"/>
      <c r="O31" s="5"/>
      <c r="P31" s="5"/>
      <c r="Q31" s="5"/>
      <c r="R31" s="5"/>
      <c r="S31" s="5"/>
      <c r="T31" s="5"/>
      <c r="U31" s="5"/>
      <c r="V31" s="5"/>
      <c r="W31" s="5"/>
      <c r="X31" s="5"/>
      <c r="Y31" s="5"/>
      <c r="Z31" s="5"/>
      <c r="AA31" s="5"/>
    </row>
    <row r="32" spans="1:27" x14ac:dyDescent="0.25">
      <c r="A32" s="1" t="b">
        <v>0</v>
      </c>
      <c r="B32" s="1" t="s">
        <v>5161</v>
      </c>
      <c r="C32" s="2">
        <v>1</v>
      </c>
      <c r="D32" s="1" t="s">
        <v>65</v>
      </c>
      <c r="E32" s="2">
        <v>12</v>
      </c>
      <c r="F32" s="1" t="s">
        <v>29</v>
      </c>
      <c r="G32" s="1" t="s">
        <v>2372</v>
      </c>
      <c r="H32" s="1" t="s">
        <v>2373</v>
      </c>
      <c r="I32" s="2" t="s">
        <v>29</v>
      </c>
      <c r="J32" s="3">
        <v>3500</v>
      </c>
      <c r="K32" s="3">
        <v>8</v>
      </c>
      <c r="L32" s="3">
        <v>28000</v>
      </c>
      <c r="M32" s="1" t="s">
        <v>751</v>
      </c>
      <c r="N32" s="1" t="s">
        <v>40</v>
      </c>
      <c r="O32" s="3">
        <v>0</v>
      </c>
      <c r="P32" s="4" t="s">
        <v>5162</v>
      </c>
      <c r="Q32" s="1" t="b">
        <v>0</v>
      </c>
      <c r="R32" s="2">
        <v>8</v>
      </c>
      <c r="S32" s="3">
        <v>28000</v>
      </c>
      <c r="T32" s="2" t="s">
        <v>29</v>
      </c>
      <c r="U32" s="3">
        <v>0</v>
      </c>
      <c r="V32" s="2" t="s">
        <v>29</v>
      </c>
      <c r="W32" s="3">
        <v>0</v>
      </c>
      <c r="X32" s="2" t="s">
        <v>29</v>
      </c>
      <c r="Y32" s="3">
        <v>0</v>
      </c>
      <c r="Z32" s="1" t="s">
        <v>29</v>
      </c>
      <c r="AA32" s="1" t="b">
        <v>0</v>
      </c>
    </row>
    <row r="33" spans="1:27" x14ac:dyDescent="0.25">
      <c r="A33" s="1" t="b">
        <v>0</v>
      </c>
      <c r="B33" s="1" t="s">
        <v>5163</v>
      </c>
      <c r="C33" s="2">
        <v>1</v>
      </c>
      <c r="D33" s="1" t="s">
        <v>65</v>
      </c>
      <c r="E33" s="2">
        <v>38</v>
      </c>
      <c r="F33" s="1" t="s">
        <v>29</v>
      </c>
      <c r="G33" s="1" t="s">
        <v>5164</v>
      </c>
      <c r="H33" s="1" t="s">
        <v>5164</v>
      </c>
      <c r="I33" s="2" t="s">
        <v>29</v>
      </c>
      <c r="J33" s="3">
        <v>5000</v>
      </c>
      <c r="K33" s="3">
        <v>6</v>
      </c>
      <c r="L33" s="3">
        <v>30000</v>
      </c>
      <c r="M33" s="1" t="s">
        <v>751</v>
      </c>
      <c r="N33" s="1" t="s">
        <v>40</v>
      </c>
      <c r="O33" s="3">
        <v>0</v>
      </c>
      <c r="P33" s="4" t="s">
        <v>5162</v>
      </c>
      <c r="Q33" s="1" t="b">
        <v>0</v>
      </c>
      <c r="R33" s="2">
        <v>6</v>
      </c>
      <c r="S33" s="3">
        <v>30000</v>
      </c>
      <c r="T33" s="2" t="s">
        <v>29</v>
      </c>
      <c r="U33" s="3">
        <v>0</v>
      </c>
      <c r="V33" s="2" t="s">
        <v>29</v>
      </c>
      <c r="W33" s="3">
        <v>0</v>
      </c>
      <c r="X33" s="2" t="s">
        <v>29</v>
      </c>
      <c r="Y33" s="3">
        <v>0</v>
      </c>
      <c r="Z33" s="1" t="s">
        <v>29</v>
      </c>
      <c r="AA33" s="1" t="b">
        <v>0</v>
      </c>
    </row>
    <row r="34" spans="1:27" x14ac:dyDescent="0.25">
      <c r="A34" s="1"/>
      <c r="B34" s="1"/>
      <c r="C34" s="2"/>
      <c r="D34" s="1"/>
      <c r="E34" s="2"/>
      <c r="F34" s="1"/>
      <c r="G34" s="1"/>
      <c r="H34" s="1"/>
      <c r="I34" s="2"/>
      <c r="J34" s="3"/>
      <c r="K34" s="3"/>
      <c r="L34" s="6">
        <f>SUBTOTAL(9,L32:L33)</f>
        <v>58000</v>
      </c>
      <c r="M34" s="1"/>
      <c r="N34" s="1"/>
      <c r="O34" s="3"/>
      <c r="P34" s="4"/>
      <c r="Q34" s="1"/>
      <c r="R34" s="2"/>
      <c r="S34" s="3"/>
      <c r="T34" s="2"/>
      <c r="U34" s="3"/>
      <c r="V34" s="2"/>
      <c r="W34" s="3"/>
      <c r="X34" s="2"/>
      <c r="Y34" s="3"/>
      <c r="Z34" s="1"/>
      <c r="AA34" s="1"/>
    </row>
    <row r="35" spans="1:27" x14ac:dyDescent="0.25">
      <c r="A35" s="5" t="s">
        <v>5165</v>
      </c>
      <c r="B35" s="5"/>
      <c r="C35" s="5"/>
      <c r="D35" s="5"/>
      <c r="E35" s="5"/>
      <c r="F35" s="5"/>
      <c r="G35" s="5"/>
      <c r="H35" s="5"/>
      <c r="I35" s="5"/>
      <c r="J35" s="5"/>
      <c r="K35" s="5"/>
      <c r="L35" s="5"/>
      <c r="M35" s="5"/>
      <c r="N35" s="5"/>
      <c r="O35" s="5"/>
      <c r="P35" s="5"/>
      <c r="Q35" s="5"/>
      <c r="R35" s="5"/>
      <c r="S35" s="5"/>
      <c r="T35" s="5"/>
      <c r="U35" s="5"/>
      <c r="V35" s="5"/>
      <c r="W35" s="5"/>
      <c r="X35" s="5"/>
      <c r="Y35" s="5"/>
      <c r="Z35" s="5"/>
      <c r="AA35" s="5"/>
    </row>
    <row r="36" spans="1:27" x14ac:dyDescent="0.25">
      <c r="A36" s="1" t="b">
        <v>0</v>
      </c>
      <c r="B36" s="1" t="s">
        <v>5166</v>
      </c>
      <c r="C36" s="2">
        <v>1</v>
      </c>
      <c r="D36" s="1" t="s">
        <v>776</v>
      </c>
      <c r="E36" s="2">
        <v>37</v>
      </c>
      <c r="F36" s="1" t="s">
        <v>29</v>
      </c>
      <c r="G36" s="1" t="s">
        <v>5167</v>
      </c>
      <c r="H36" s="1" t="s">
        <v>5167</v>
      </c>
      <c r="I36" s="2" t="s">
        <v>29</v>
      </c>
      <c r="J36" s="3">
        <v>5000</v>
      </c>
      <c r="K36" s="3">
        <v>1</v>
      </c>
      <c r="L36" s="3">
        <v>5000</v>
      </c>
      <c r="M36" s="1" t="s">
        <v>751</v>
      </c>
      <c r="N36" s="1" t="s">
        <v>40</v>
      </c>
      <c r="O36" s="3">
        <v>0</v>
      </c>
      <c r="P36" s="4" t="s">
        <v>5168</v>
      </c>
      <c r="Q36" s="1" t="b">
        <v>0</v>
      </c>
      <c r="R36" s="2">
        <v>1</v>
      </c>
      <c r="S36" s="3">
        <v>5000</v>
      </c>
      <c r="T36" s="2" t="s">
        <v>29</v>
      </c>
      <c r="U36" s="3">
        <v>0</v>
      </c>
      <c r="V36" s="2" t="s">
        <v>29</v>
      </c>
      <c r="W36" s="3">
        <v>0</v>
      </c>
      <c r="X36" s="2" t="s">
        <v>29</v>
      </c>
      <c r="Y36" s="3">
        <v>0</v>
      </c>
      <c r="Z36" s="1" t="s">
        <v>5167</v>
      </c>
      <c r="AA36" s="1" t="b">
        <v>0</v>
      </c>
    </row>
    <row r="37" spans="1:27" x14ac:dyDescent="0.25">
      <c r="A37" s="1"/>
      <c r="B37" s="1"/>
      <c r="C37" s="2"/>
      <c r="D37" s="1"/>
      <c r="E37" s="2"/>
      <c r="F37" s="1"/>
      <c r="G37" s="1"/>
      <c r="H37" s="1"/>
      <c r="I37" s="2"/>
      <c r="J37" s="3"/>
      <c r="K37" s="3"/>
      <c r="L37" s="6">
        <f>SUBTOTAL(9,L36)</f>
        <v>5000</v>
      </c>
      <c r="M37" s="1"/>
      <c r="N37" s="1"/>
      <c r="O37" s="3"/>
      <c r="P37" s="4"/>
      <c r="Q37" s="1"/>
      <c r="R37" s="2"/>
      <c r="S37" s="3"/>
      <c r="T37" s="2"/>
      <c r="U37" s="3"/>
      <c r="V37" s="2"/>
      <c r="W37" s="3"/>
      <c r="X37" s="2"/>
      <c r="Y37" s="3"/>
      <c r="Z37" s="1"/>
      <c r="AA37" s="1"/>
    </row>
    <row r="38" spans="1:27" x14ac:dyDescent="0.25">
      <c r="A38" s="5" t="s">
        <v>5169</v>
      </c>
      <c r="B38" s="5"/>
      <c r="C38" s="5"/>
      <c r="D38" s="5"/>
      <c r="E38" s="5"/>
      <c r="F38" s="5"/>
      <c r="G38" s="5"/>
      <c r="H38" s="5"/>
      <c r="I38" s="5"/>
      <c r="J38" s="5"/>
      <c r="K38" s="5"/>
      <c r="L38" s="5"/>
      <c r="M38" s="5"/>
      <c r="N38" s="5"/>
      <c r="O38" s="5"/>
      <c r="P38" s="5"/>
      <c r="Q38" s="5"/>
      <c r="R38" s="5"/>
      <c r="S38" s="5"/>
      <c r="T38" s="5"/>
      <c r="U38" s="5"/>
      <c r="V38" s="5"/>
      <c r="W38" s="5"/>
      <c r="X38" s="5"/>
      <c r="Y38" s="5"/>
      <c r="Z38" s="5"/>
      <c r="AA38" s="5"/>
    </row>
    <row r="39" spans="1:27" x14ac:dyDescent="0.25">
      <c r="A39" s="1" t="b">
        <v>0</v>
      </c>
      <c r="B39" s="1" t="s">
        <v>5170</v>
      </c>
      <c r="C39" s="2">
        <v>2</v>
      </c>
      <c r="D39" s="1" t="s">
        <v>748</v>
      </c>
      <c r="E39" s="2">
        <v>19</v>
      </c>
      <c r="F39" s="1" t="s">
        <v>29</v>
      </c>
      <c r="G39" s="1" t="s">
        <v>5171</v>
      </c>
      <c r="H39" s="1" t="s">
        <v>5172</v>
      </c>
      <c r="I39" s="2" t="s">
        <v>29</v>
      </c>
      <c r="J39" s="3">
        <v>9820</v>
      </c>
      <c r="K39" s="3">
        <v>2</v>
      </c>
      <c r="L39" s="3">
        <v>19640</v>
      </c>
      <c r="M39" s="1" t="s">
        <v>751</v>
      </c>
      <c r="N39" s="1" t="s">
        <v>40</v>
      </c>
      <c r="O39" s="3">
        <v>0</v>
      </c>
      <c r="P39" s="4" t="s">
        <v>5173</v>
      </c>
      <c r="Q39" s="1" t="b">
        <v>0</v>
      </c>
      <c r="R39" s="2">
        <v>2</v>
      </c>
      <c r="S39" s="3">
        <v>19640</v>
      </c>
      <c r="T39" s="2" t="s">
        <v>29</v>
      </c>
      <c r="U39" s="3">
        <v>0</v>
      </c>
      <c r="V39" s="2" t="s">
        <v>29</v>
      </c>
      <c r="W39" s="3">
        <v>0</v>
      </c>
      <c r="X39" s="2" t="s">
        <v>29</v>
      </c>
      <c r="Y39" s="3">
        <v>0</v>
      </c>
      <c r="Z39" s="1" t="s">
        <v>29</v>
      </c>
      <c r="AA39" s="1" t="b">
        <v>0</v>
      </c>
    </row>
    <row r="40" spans="1:27" x14ac:dyDescent="0.25">
      <c r="A40" s="1"/>
      <c r="B40" s="1"/>
      <c r="C40" s="2"/>
      <c r="D40" s="1"/>
      <c r="E40" s="2"/>
      <c r="F40" s="1"/>
      <c r="G40" s="1"/>
      <c r="H40" s="1"/>
      <c r="I40" s="2"/>
      <c r="J40" s="3"/>
      <c r="K40" s="3"/>
      <c r="L40" s="6">
        <f>SUBTOTAL(9,L39)</f>
        <v>19640</v>
      </c>
      <c r="M40" s="1"/>
      <c r="N40" s="1"/>
      <c r="O40" s="3"/>
      <c r="P40" s="4"/>
      <c r="Q40" s="1"/>
      <c r="R40" s="2"/>
      <c r="S40" s="3"/>
      <c r="T40" s="2"/>
      <c r="U40" s="3"/>
      <c r="V40" s="2"/>
      <c r="W40" s="3"/>
      <c r="X40" s="2"/>
      <c r="Y40" s="3"/>
      <c r="Z40" s="1"/>
      <c r="AA40" s="1"/>
    </row>
    <row r="41" spans="1:27" x14ac:dyDescent="0.25">
      <c r="A41" s="5" t="s">
        <v>5174</v>
      </c>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7" x14ac:dyDescent="0.25">
      <c r="A42" s="1" t="b">
        <v>0</v>
      </c>
      <c r="B42" s="1" t="s">
        <v>5175</v>
      </c>
      <c r="C42" s="2">
        <v>3</v>
      </c>
      <c r="D42" s="1" t="s">
        <v>762</v>
      </c>
      <c r="E42" s="2">
        <v>20</v>
      </c>
      <c r="F42" s="1" t="s">
        <v>29</v>
      </c>
      <c r="G42" s="1" t="s">
        <v>5176</v>
      </c>
      <c r="H42" s="1" t="s">
        <v>5177</v>
      </c>
      <c r="I42" s="2" t="s">
        <v>29</v>
      </c>
      <c r="J42" s="3">
        <v>7000</v>
      </c>
      <c r="K42" s="3">
        <v>2</v>
      </c>
      <c r="L42" s="3">
        <v>14000</v>
      </c>
      <c r="M42" s="1" t="s">
        <v>751</v>
      </c>
      <c r="N42" s="1" t="s">
        <v>40</v>
      </c>
      <c r="O42" s="3">
        <v>0</v>
      </c>
      <c r="P42" s="4" t="s">
        <v>5178</v>
      </c>
      <c r="Q42" s="1" t="b">
        <v>0</v>
      </c>
      <c r="R42" s="2">
        <v>2</v>
      </c>
      <c r="S42" s="3">
        <v>14000</v>
      </c>
      <c r="T42" s="2" t="s">
        <v>29</v>
      </c>
      <c r="U42" s="3">
        <v>0</v>
      </c>
      <c r="V42" s="2" t="s">
        <v>29</v>
      </c>
      <c r="W42" s="3">
        <v>0</v>
      </c>
      <c r="X42" s="2" t="s">
        <v>29</v>
      </c>
      <c r="Y42" s="3">
        <v>0</v>
      </c>
      <c r="Z42" s="1" t="s">
        <v>29</v>
      </c>
      <c r="AA42" s="1" t="b">
        <v>0</v>
      </c>
    </row>
    <row r="43" spans="1:27" x14ac:dyDescent="0.25">
      <c r="A43" s="1"/>
      <c r="B43" s="1"/>
      <c r="C43" s="2"/>
      <c r="D43" s="1"/>
      <c r="E43" s="2"/>
      <c r="F43" s="1"/>
      <c r="G43" s="1"/>
      <c r="H43" s="1"/>
      <c r="I43" s="2"/>
      <c r="J43" s="3"/>
      <c r="K43" s="3"/>
      <c r="L43" s="6">
        <f>SUBTOTAL(9,L42)</f>
        <v>14000</v>
      </c>
      <c r="M43" s="1"/>
      <c r="N43" s="1"/>
      <c r="O43" s="3"/>
      <c r="P43" s="4"/>
      <c r="Q43" s="1"/>
      <c r="R43" s="2"/>
      <c r="S43" s="3"/>
      <c r="T43" s="2"/>
      <c r="U43" s="3"/>
      <c r="V43" s="2"/>
      <c r="W43" s="3"/>
      <c r="X43" s="2"/>
      <c r="Y43" s="3"/>
      <c r="Z43" s="1"/>
      <c r="AA43" s="1"/>
    </row>
    <row r="44" spans="1:27" x14ac:dyDescent="0.25">
      <c r="A44" s="1"/>
      <c r="B44" s="1"/>
      <c r="C44" s="2"/>
      <c r="D44" s="1"/>
      <c r="E44" s="2"/>
      <c r="F44" s="1"/>
      <c r="G44" s="1"/>
      <c r="H44" s="1"/>
      <c r="I44" s="2"/>
      <c r="J44" s="3"/>
      <c r="K44" s="3"/>
      <c r="L44" s="6">
        <f>SUBTOTAL(9,L15:L16,L19,L22,L25,L28:L29,L32:L33,L36,L39,L42)</f>
        <v>208176</v>
      </c>
      <c r="M44" s="1"/>
      <c r="N44" s="1"/>
      <c r="O44" s="3"/>
      <c r="P44" s="4"/>
      <c r="Q44" s="1"/>
      <c r="R44" s="2"/>
      <c r="S44" s="3"/>
      <c r="T44" s="2"/>
      <c r="U44" s="3"/>
      <c r="V44" s="2"/>
      <c r="W44" s="3"/>
      <c r="X44" s="2"/>
      <c r="Y44" s="3"/>
      <c r="Z44" s="1"/>
      <c r="AA44" s="1"/>
    </row>
    <row r="45" spans="1:27" x14ac:dyDescent="0.25">
      <c r="A45" s="1"/>
      <c r="B45" s="1"/>
      <c r="C45" s="2"/>
      <c r="D45" s="1"/>
      <c r="E45" s="2"/>
      <c r="F45" s="1"/>
      <c r="G45" s="1"/>
      <c r="H45" s="1"/>
      <c r="I45" s="2"/>
      <c r="J45" s="3"/>
      <c r="K45" s="3"/>
      <c r="L45" s="6">
        <f>SUBTOTAL(9,L4:L44)</f>
        <v>2607508</v>
      </c>
      <c r="M45" s="1"/>
      <c r="N45" s="1"/>
      <c r="O45" s="3"/>
      <c r="P45" s="4"/>
      <c r="Q45" s="1"/>
      <c r="R45" s="2"/>
      <c r="S45" s="3"/>
      <c r="T45" s="2"/>
      <c r="U45" s="3"/>
      <c r="V45" s="2"/>
      <c r="W45" s="3"/>
      <c r="X45" s="2"/>
      <c r="Y45" s="3"/>
      <c r="Z45" s="1"/>
      <c r="AA45"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8"/>
  <sheetViews>
    <sheetView workbookViewId="0">
      <selection sqref="A1:AA446"/>
    </sheetView>
  </sheetViews>
  <sheetFormatPr defaultRowHeight="15" x14ac:dyDescent="0.25"/>
  <sheetData>
    <row r="1" spans="1:27"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746</v>
      </c>
      <c r="T1" s="1" t="s">
        <v>19</v>
      </c>
      <c r="U1" s="1" t="s">
        <v>20</v>
      </c>
      <c r="V1" s="1" t="s">
        <v>21</v>
      </c>
      <c r="W1" s="1" t="s">
        <v>22</v>
      </c>
      <c r="X1" s="1" t="s">
        <v>23</v>
      </c>
      <c r="Y1" s="1" t="s">
        <v>24</v>
      </c>
      <c r="Z1" s="1" t="s">
        <v>25</v>
      </c>
      <c r="AA1" s="1" t="s">
        <v>26</v>
      </c>
    </row>
    <row r="2" spans="1:27" x14ac:dyDescent="0.25">
      <c r="A2" s="5" t="s">
        <v>5179</v>
      </c>
      <c r="B2" s="5"/>
      <c r="C2" s="5"/>
      <c r="D2" s="5"/>
      <c r="E2" s="5"/>
      <c r="F2" s="5"/>
      <c r="G2" s="5"/>
      <c r="H2" s="5"/>
      <c r="I2" s="5"/>
      <c r="J2" s="5"/>
      <c r="K2" s="5"/>
      <c r="L2" s="5"/>
      <c r="M2" s="5"/>
      <c r="N2" s="5"/>
      <c r="O2" s="5"/>
      <c r="P2" s="5"/>
      <c r="Q2" s="5"/>
      <c r="R2" s="5"/>
      <c r="S2" s="5"/>
      <c r="T2" s="5"/>
      <c r="U2" s="5"/>
      <c r="V2" s="5"/>
      <c r="W2" s="5"/>
      <c r="X2" s="5"/>
      <c r="Y2" s="5"/>
      <c r="Z2" s="5"/>
      <c r="AA2" s="5"/>
    </row>
    <row r="3" spans="1:27" x14ac:dyDescent="0.25">
      <c r="A3" s="5" t="s">
        <v>5180</v>
      </c>
      <c r="B3" s="5"/>
      <c r="C3" s="5"/>
      <c r="D3" s="5"/>
      <c r="E3" s="5"/>
      <c r="F3" s="5"/>
      <c r="G3" s="5"/>
      <c r="H3" s="5"/>
      <c r="I3" s="5"/>
      <c r="J3" s="5"/>
      <c r="K3" s="5"/>
      <c r="L3" s="5"/>
      <c r="M3" s="5"/>
      <c r="N3" s="5"/>
      <c r="O3" s="5"/>
      <c r="P3" s="5"/>
      <c r="Q3" s="5"/>
      <c r="R3" s="5"/>
      <c r="S3" s="5"/>
      <c r="T3" s="5"/>
      <c r="U3" s="5"/>
      <c r="V3" s="5"/>
      <c r="W3" s="5"/>
      <c r="X3" s="5"/>
      <c r="Y3" s="5"/>
      <c r="Z3" s="5"/>
      <c r="AA3" s="5"/>
    </row>
    <row r="4" spans="1:27" x14ac:dyDescent="0.25">
      <c r="A4" s="1" t="b">
        <v>0</v>
      </c>
      <c r="B4" s="1" t="s">
        <v>5181</v>
      </c>
      <c r="C4" s="2">
        <v>1</v>
      </c>
      <c r="D4" s="1" t="s">
        <v>27</v>
      </c>
      <c r="E4" s="2">
        <v>4</v>
      </c>
      <c r="F4" s="1" t="s">
        <v>2380</v>
      </c>
      <c r="G4" s="1" t="s">
        <v>2422</v>
      </c>
      <c r="H4" s="1" t="s">
        <v>2423</v>
      </c>
      <c r="I4" s="2" t="s">
        <v>29</v>
      </c>
      <c r="J4" s="3">
        <v>1237000</v>
      </c>
      <c r="K4" s="3">
        <v>1</v>
      </c>
      <c r="L4" s="3">
        <v>1237000</v>
      </c>
      <c r="M4" s="1" t="s">
        <v>751</v>
      </c>
      <c r="N4" s="1" t="s">
        <v>1217</v>
      </c>
      <c r="O4" s="3">
        <v>0</v>
      </c>
      <c r="P4" s="4" t="s">
        <v>5182</v>
      </c>
      <c r="Q4" s="1" t="b">
        <v>0</v>
      </c>
      <c r="R4" s="2">
        <v>1</v>
      </c>
      <c r="S4" s="3">
        <v>1237000</v>
      </c>
      <c r="T4" s="2" t="s">
        <v>29</v>
      </c>
      <c r="U4" s="3">
        <v>0</v>
      </c>
      <c r="V4" s="2" t="s">
        <v>29</v>
      </c>
      <c r="W4" s="3">
        <v>0</v>
      </c>
      <c r="X4" s="2" t="s">
        <v>29</v>
      </c>
      <c r="Y4" s="3">
        <v>0</v>
      </c>
      <c r="Z4" s="1" t="s">
        <v>29</v>
      </c>
      <c r="AA4" s="1" t="b">
        <v>0</v>
      </c>
    </row>
    <row r="5" spans="1:27" x14ac:dyDescent="0.25">
      <c r="A5" s="1"/>
      <c r="B5" s="1"/>
      <c r="C5" s="2"/>
      <c r="D5" s="1"/>
      <c r="E5" s="2"/>
      <c r="F5" s="1"/>
      <c r="G5" s="1"/>
      <c r="H5" s="1"/>
      <c r="I5" s="2"/>
      <c r="J5" s="3"/>
      <c r="K5" s="3"/>
      <c r="L5" s="6">
        <f>SUBTOTAL(9,L4)</f>
        <v>1237000</v>
      </c>
      <c r="M5" s="1"/>
      <c r="N5" s="1"/>
      <c r="O5" s="3"/>
      <c r="P5" s="4"/>
      <c r="Q5" s="1"/>
      <c r="R5" s="2"/>
      <c r="S5" s="3"/>
      <c r="T5" s="2"/>
      <c r="U5" s="3"/>
      <c r="V5" s="2"/>
      <c r="W5" s="3"/>
      <c r="X5" s="2"/>
      <c r="Y5" s="3"/>
      <c r="Z5" s="1"/>
      <c r="AA5" s="1"/>
    </row>
    <row r="6" spans="1:27" x14ac:dyDescent="0.25">
      <c r="A6" s="5" t="s">
        <v>5183</v>
      </c>
      <c r="B6" s="5"/>
      <c r="C6" s="5"/>
      <c r="D6" s="5"/>
      <c r="E6" s="5"/>
      <c r="F6" s="5"/>
      <c r="G6" s="5"/>
      <c r="H6" s="5"/>
      <c r="I6" s="5"/>
      <c r="J6" s="5"/>
      <c r="K6" s="5"/>
      <c r="L6" s="5"/>
      <c r="M6" s="5"/>
      <c r="N6" s="5"/>
      <c r="O6" s="5"/>
      <c r="P6" s="5"/>
      <c r="Q6" s="5"/>
      <c r="R6" s="5"/>
      <c r="S6" s="5"/>
      <c r="T6" s="5"/>
      <c r="U6" s="5"/>
      <c r="V6" s="5"/>
      <c r="W6" s="5"/>
      <c r="X6" s="5"/>
      <c r="Y6" s="5"/>
      <c r="Z6" s="5"/>
      <c r="AA6" s="5"/>
    </row>
    <row r="7" spans="1:27" x14ac:dyDescent="0.25">
      <c r="A7" s="1" t="b">
        <v>1</v>
      </c>
      <c r="B7" s="1" t="s">
        <v>5184</v>
      </c>
      <c r="C7" s="2">
        <v>1</v>
      </c>
      <c r="D7" s="1" t="s">
        <v>27</v>
      </c>
      <c r="E7" s="2">
        <v>2</v>
      </c>
      <c r="F7" s="1" t="s">
        <v>2416</v>
      </c>
      <c r="G7" s="1" t="s">
        <v>2417</v>
      </c>
      <c r="H7" s="1" t="s">
        <v>2418</v>
      </c>
      <c r="I7" s="2" t="s">
        <v>29</v>
      </c>
      <c r="J7" s="3">
        <v>90</v>
      </c>
      <c r="K7" s="3">
        <v>32817</v>
      </c>
      <c r="L7" s="3">
        <v>2953530</v>
      </c>
      <c r="M7" s="1" t="s">
        <v>751</v>
      </c>
      <c r="N7" s="1" t="s">
        <v>40</v>
      </c>
      <c r="O7" s="3">
        <v>0</v>
      </c>
      <c r="P7" s="4" t="s">
        <v>5185</v>
      </c>
      <c r="Q7" s="1" t="b">
        <v>0</v>
      </c>
      <c r="R7" s="2">
        <v>32817</v>
      </c>
      <c r="S7" s="3">
        <v>2953530</v>
      </c>
      <c r="T7" s="2" t="s">
        <v>29</v>
      </c>
      <c r="U7" s="3">
        <v>0</v>
      </c>
      <c r="V7" s="2" t="s">
        <v>29</v>
      </c>
      <c r="W7" s="3">
        <v>0</v>
      </c>
      <c r="X7" s="2" t="s">
        <v>29</v>
      </c>
      <c r="Y7" s="3">
        <v>0</v>
      </c>
      <c r="Z7" s="1" t="s">
        <v>29</v>
      </c>
      <c r="AA7" s="1" t="b">
        <v>0</v>
      </c>
    </row>
    <row r="8" spans="1:27" x14ac:dyDescent="0.25">
      <c r="A8" s="1"/>
      <c r="B8" s="1"/>
      <c r="C8" s="2"/>
      <c r="D8" s="1"/>
      <c r="E8" s="2"/>
      <c r="F8" s="1"/>
      <c r="G8" s="1"/>
      <c r="H8" s="1"/>
      <c r="I8" s="2"/>
      <c r="J8" s="3"/>
      <c r="K8" s="3"/>
      <c r="L8" s="6">
        <f>SUBTOTAL(9,L7)</f>
        <v>2953530</v>
      </c>
      <c r="M8" s="1"/>
      <c r="N8" s="1"/>
      <c r="O8" s="3"/>
      <c r="P8" s="4"/>
      <c r="Q8" s="1"/>
      <c r="R8" s="2"/>
      <c r="S8" s="3"/>
      <c r="T8" s="2"/>
      <c r="U8" s="3"/>
      <c r="V8" s="2"/>
      <c r="W8" s="3"/>
      <c r="X8" s="2"/>
      <c r="Y8" s="3"/>
      <c r="Z8" s="1"/>
      <c r="AA8" s="1"/>
    </row>
    <row r="9" spans="1:27" x14ac:dyDescent="0.25">
      <c r="A9" s="5" t="s">
        <v>5186</v>
      </c>
      <c r="B9" s="5"/>
      <c r="C9" s="5"/>
      <c r="D9" s="5"/>
      <c r="E9" s="5"/>
      <c r="F9" s="5"/>
      <c r="G9" s="5"/>
      <c r="H9" s="5"/>
      <c r="I9" s="5"/>
      <c r="J9" s="5"/>
      <c r="K9" s="5"/>
      <c r="L9" s="5"/>
      <c r="M9" s="5"/>
      <c r="N9" s="5"/>
      <c r="O9" s="5"/>
      <c r="P9" s="5"/>
      <c r="Q9" s="5"/>
      <c r="R9" s="5"/>
      <c r="S9" s="5"/>
      <c r="T9" s="5"/>
      <c r="U9" s="5"/>
      <c r="V9" s="5"/>
      <c r="W9" s="5"/>
      <c r="X9" s="5"/>
      <c r="Y9" s="5"/>
      <c r="Z9" s="5"/>
      <c r="AA9" s="5"/>
    </row>
    <row r="10" spans="1:27" x14ac:dyDescent="0.25">
      <c r="A10" s="1" t="b">
        <v>0</v>
      </c>
      <c r="B10" s="1" t="s">
        <v>5187</v>
      </c>
      <c r="C10" s="2">
        <v>1</v>
      </c>
      <c r="D10" s="1" t="s">
        <v>27</v>
      </c>
      <c r="E10" s="2">
        <v>1</v>
      </c>
      <c r="F10" s="1" t="s">
        <v>2419</v>
      </c>
      <c r="G10" s="1" t="s">
        <v>2420</v>
      </c>
      <c r="H10" s="1" t="s">
        <v>2421</v>
      </c>
      <c r="I10" s="2" t="s">
        <v>29</v>
      </c>
      <c r="J10" s="3">
        <v>230</v>
      </c>
      <c r="K10" s="3">
        <v>12256</v>
      </c>
      <c r="L10" s="3">
        <v>2818880</v>
      </c>
      <c r="M10" s="1" t="s">
        <v>751</v>
      </c>
      <c r="N10" s="1" t="s">
        <v>1217</v>
      </c>
      <c r="O10" s="3">
        <v>0</v>
      </c>
      <c r="P10" s="4" t="s">
        <v>5188</v>
      </c>
      <c r="Q10" s="1" t="b">
        <v>0</v>
      </c>
      <c r="R10" s="2">
        <v>12256</v>
      </c>
      <c r="S10" s="3">
        <v>2818880</v>
      </c>
      <c r="T10" s="2" t="s">
        <v>29</v>
      </c>
      <c r="U10" s="3">
        <v>0</v>
      </c>
      <c r="V10" s="2" t="s">
        <v>29</v>
      </c>
      <c r="W10" s="3">
        <v>0</v>
      </c>
      <c r="X10" s="2" t="s">
        <v>29</v>
      </c>
      <c r="Y10" s="3">
        <v>0</v>
      </c>
      <c r="Z10" s="1" t="s">
        <v>29</v>
      </c>
      <c r="AA10" s="1" t="b">
        <v>0</v>
      </c>
    </row>
    <row r="11" spans="1:27" x14ac:dyDescent="0.25">
      <c r="A11" s="1"/>
      <c r="B11" s="1"/>
      <c r="C11" s="2"/>
      <c r="D11" s="1"/>
      <c r="E11" s="2"/>
      <c r="F11" s="1"/>
      <c r="G11" s="1"/>
      <c r="H11" s="1"/>
      <c r="I11" s="2"/>
      <c r="J11" s="3"/>
      <c r="K11" s="3"/>
      <c r="L11" s="6">
        <f>SUBTOTAL(9,L10)</f>
        <v>2818880</v>
      </c>
      <c r="M11" s="1"/>
      <c r="N11" s="1"/>
      <c r="O11" s="3"/>
      <c r="P11" s="4"/>
      <c r="Q11" s="1"/>
      <c r="R11" s="2"/>
      <c r="S11" s="3"/>
      <c r="T11" s="2"/>
      <c r="U11" s="3"/>
      <c r="V11" s="2"/>
      <c r="W11" s="3"/>
      <c r="X11" s="2"/>
      <c r="Y11" s="3"/>
      <c r="Z11" s="1"/>
      <c r="AA11" s="1"/>
    </row>
    <row r="12" spans="1:27" x14ac:dyDescent="0.25">
      <c r="A12" s="5" t="s">
        <v>5189</v>
      </c>
      <c r="B12" s="5"/>
      <c r="C12" s="5"/>
      <c r="D12" s="5"/>
      <c r="E12" s="5"/>
      <c r="F12" s="5"/>
      <c r="G12" s="5"/>
      <c r="H12" s="5"/>
      <c r="I12" s="5"/>
      <c r="J12" s="5"/>
      <c r="K12" s="5"/>
      <c r="L12" s="5"/>
      <c r="M12" s="5"/>
      <c r="N12" s="5"/>
      <c r="O12" s="5"/>
      <c r="P12" s="5"/>
      <c r="Q12" s="5"/>
      <c r="R12" s="5"/>
      <c r="S12" s="5"/>
      <c r="T12" s="5"/>
      <c r="U12" s="5"/>
      <c r="V12" s="5"/>
      <c r="W12" s="5"/>
      <c r="X12" s="5"/>
      <c r="Y12" s="5"/>
      <c r="Z12" s="5"/>
      <c r="AA12" s="5"/>
    </row>
    <row r="13" spans="1:27" x14ac:dyDescent="0.25">
      <c r="A13" s="1" t="b">
        <v>0</v>
      </c>
      <c r="B13" s="1" t="s">
        <v>5190</v>
      </c>
      <c r="C13" s="2">
        <v>1</v>
      </c>
      <c r="D13" s="1" t="s">
        <v>27</v>
      </c>
      <c r="E13" s="2">
        <v>38</v>
      </c>
      <c r="F13" s="1" t="s">
        <v>2380</v>
      </c>
      <c r="G13" s="1" t="s">
        <v>2408</v>
      </c>
      <c r="H13" s="1" t="s">
        <v>2409</v>
      </c>
      <c r="I13" s="2" t="s">
        <v>29</v>
      </c>
      <c r="J13" s="3">
        <v>150000</v>
      </c>
      <c r="K13" s="3">
        <v>1</v>
      </c>
      <c r="L13" s="3">
        <v>150000</v>
      </c>
      <c r="M13" s="1" t="s">
        <v>29</v>
      </c>
      <c r="N13" s="1" t="s">
        <v>40</v>
      </c>
      <c r="O13" s="3">
        <v>0</v>
      </c>
      <c r="P13" s="4" t="s">
        <v>5191</v>
      </c>
      <c r="Q13" s="1" t="b">
        <v>0</v>
      </c>
      <c r="R13" s="2">
        <v>1</v>
      </c>
      <c r="S13" s="3">
        <v>150000</v>
      </c>
      <c r="T13" s="2" t="s">
        <v>29</v>
      </c>
      <c r="U13" s="3">
        <v>0</v>
      </c>
      <c r="V13" s="2" t="s">
        <v>29</v>
      </c>
      <c r="W13" s="3">
        <v>0</v>
      </c>
      <c r="X13" s="2" t="s">
        <v>29</v>
      </c>
      <c r="Y13" s="3">
        <v>0</v>
      </c>
      <c r="Z13" s="1" t="s">
        <v>2409</v>
      </c>
      <c r="AA13" s="1" t="b">
        <v>0</v>
      </c>
    </row>
    <row r="14" spans="1:27" x14ac:dyDescent="0.25">
      <c r="A14" s="1"/>
      <c r="B14" s="1"/>
      <c r="C14" s="2"/>
      <c r="D14" s="1"/>
      <c r="E14" s="2"/>
      <c r="F14" s="1"/>
      <c r="G14" s="1"/>
      <c r="H14" s="1"/>
      <c r="I14" s="2"/>
      <c r="J14" s="3"/>
      <c r="K14" s="3"/>
      <c r="L14" s="6">
        <f>SUBTOTAL(9,L13)</f>
        <v>150000</v>
      </c>
      <c r="M14" s="1"/>
      <c r="N14" s="1"/>
      <c r="O14" s="3"/>
      <c r="P14" s="4"/>
      <c r="Q14" s="1"/>
      <c r="R14" s="2"/>
      <c r="S14" s="3"/>
      <c r="T14" s="2"/>
      <c r="U14" s="3"/>
      <c r="V14" s="2"/>
      <c r="W14" s="3"/>
      <c r="X14" s="2"/>
      <c r="Y14" s="3"/>
      <c r="Z14" s="1"/>
      <c r="AA14" s="1"/>
    </row>
    <row r="15" spans="1:27" x14ac:dyDescent="0.25">
      <c r="A15" s="5" t="s">
        <v>5192</v>
      </c>
      <c r="B15" s="5"/>
      <c r="C15" s="5"/>
      <c r="D15" s="5"/>
      <c r="E15" s="5"/>
      <c r="F15" s="5"/>
      <c r="G15" s="5"/>
      <c r="H15" s="5"/>
      <c r="I15" s="5"/>
      <c r="J15" s="5"/>
      <c r="K15" s="5"/>
      <c r="L15" s="5"/>
      <c r="M15" s="5"/>
      <c r="N15" s="5"/>
      <c r="O15" s="5"/>
      <c r="P15" s="5"/>
      <c r="Q15" s="5"/>
      <c r="R15" s="5"/>
      <c r="S15" s="5"/>
      <c r="T15" s="5"/>
      <c r="U15" s="5"/>
      <c r="V15" s="5"/>
      <c r="W15" s="5"/>
      <c r="X15" s="5"/>
      <c r="Y15" s="5"/>
      <c r="Z15" s="5"/>
      <c r="AA15" s="5"/>
    </row>
    <row r="16" spans="1:27" x14ac:dyDescent="0.25">
      <c r="A16" s="1" t="b">
        <v>0</v>
      </c>
      <c r="B16" s="1" t="s">
        <v>5193</v>
      </c>
      <c r="C16" s="2">
        <v>1</v>
      </c>
      <c r="D16" s="1" t="s">
        <v>27</v>
      </c>
      <c r="E16" s="2">
        <v>39</v>
      </c>
      <c r="F16" s="1" t="s">
        <v>2380</v>
      </c>
      <c r="G16" s="1" t="s">
        <v>2410</v>
      </c>
      <c r="H16" s="1" t="s">
        <v>2410</v>
      </c>
      <c r="I16" s="2" t="s">
        <v>29</v>
      </c>
      <c r="J16" s="3">
        <v>150000</v>
      </c>
      <c r="K16" s="3">
        <v>1</v>
      </c>
      <c r="L16" s="3">
        <v>150000</v>
      </c>
      <c r="M16" s="1" t="s">
        <v>29</v>
      </c>
      <c r="N16" s="1" t="s">
        <v>40</v>
      </c>
      <c r="O16" s="3">
        <v>0</v>
      </c>
      <c r="P16" s="4" t="s">
        <v>5194</v>
      </c>
      <c r="Q16" s="1" t="b">
        <v>0</v>
      </c>
      <c r="R16" s="2">
        <v>1</v>
      </c>
      <c r="S16" s="3">
        <v>150000</v>
      </c>
      <c r="T16" s="2" t="s">
        <v>29</v>
      </c>
      <c r="U16" s="3">
        <v>0</v>
      </c>
      <c r="V16" s="2" t="s">
        <v>29</v>
      </c>
      <c r="W16" s="3">
        <v>0</v>
      </c>
      <c r="X16" s="2" t="s">
        <v>29</v>
      </c>
      <c r="Y16" s="3">
        <v>0</v>
      </c>
      <c r="Z16" s="1" t="s">
        <v>2411</v>
      </c>
      <c r="AA16" s="1" t="b">
        <v>0</v>
      </c>
    </row>
    <row r="17" spans="1:27" x14ac:dyDescent="0.25">
      <c r="A17" s="1"/>
      <c r="B17" s="1"/>
      <c r="C17" s="2"/>
      <c r="D17" s="1"/>
      <c r="E17" s="2"/>
      <c r="F17" s="1"/>
      <c r="G17" s="1"/>
      <c r="H17" s="1"/>
      <c r="I17" s="2"/>
      <c r="J17" s="3"/>
      <c r="K17" s="3"/>
      <c r="L17" s="6">
        <f>SUBTOTAL(9,L16)</f>
        <v>150000</v>
      </c>
      <c r="M17" s="1"/>
      <c r="N17" s="1"/>
      <c r="O17" s="3"/>
      <c r="P17" s="4"/>
      <c r="Q17" s="1"/>
      <c r="R17" s="2"/>
      <c r="S17" s="3"/>
      <c r="T17" s="2"/>
      <c r="U17" s="3"/>
      <c r="V17" s="2"/>
      <c r="W17" s="3"/>
      <c r="X17" s="2"/>
      <c r="Y17" s="3"/>
      <c r="Z17" s="1"/>
      <c r="AA17" s="1"/>
    </row>
    <row r="18" spans="1:27" x14ac:dyDescent="0.25">
      <c r="A18" s="5" t="s">
        <v>5195</v>
      </c>
      <c r="B18" s="5"/>
      <c r="C18" s="5"/>
      <c r="D18" s="5"/>
      <c r="E18" s="5"/>
      <c r="F18" s="5"/>
      <c r="G18" s="5"/>
      <c r="H18" s="5"/>
      <c r="I18" s="5"/>
      <c r="J18" s="5"/>
      <c r="K18" s="5"/>
      <c r="L18" s="5"/>
      <c r="M18" s="5"/>
      <c r="N18" s="5"/>
      <c r="O18" s="5"/>
      <c r="P18" s="5"/>
      <c r="Q18" s="5"/>
      <c r="R18" s="5"/>
      <c r="S18" s="5"/>
      <c r="T18" s="5"/>
      <c r="U18" s="5"/>
      <c r="V18" s="5"/>
      <c r="W18" s="5"/>
      <c r="X18" s="5"/>
      <c r="Y18" s="5"/>
      <c r="Z18" s="5"/>
      <c r="AA18" s="5"/>
    </row>
    <row r="19" spans="1:27" x14ac:dyDescent="0.25">
      <c r="A19" s="1" t="b">
        <v>0</v>
      </c>
      <c r="B19" s="1" t="s">
        <v>5196</v>
      </c>
      <c r="C19" s="2">
        <v>1</v>
      </c>
      <c r="D19" s="1" t="s">
        <v>27</v>
      </c>
      <c r="E19" s="2">
        <v>37</v>
      </c>
      <c r="F19" s="1" t="s">
        <v>2380</v>
      </c>
      <c r="G19" s="1" t="s">
        <v>2401</v>
      </c>
      <c r="H19" s="1" t="s">
        <v>2402</v>
      </c>
      <c r="I19" s="2" t="s">
        <v>29</v>
      </c>
      <c r="J19" s="3">
        <v>560000</v>
      </c>
      <c r="K19" s="3">
        <v>1</v>
      </c>
      <c r="L19" s="3">
        <v>560000</v>
      </c>
      <c r="M19" s="1" t="s">
        <v>29</v>
      </c>
      <c r="N19" s="1" t="s">
        <v>40</v>
      </c>
      <c r="O19" s="3">
        <v>0</v>
      </c>
      <c r="P19" s="4" t="s">
        <v>5197</v>
      </c>
      <c r="Q19" s="1" t="b">
        <v>0</v>
      </c>
      <c r="R19" s="2">
        <v>1</v>
      </c>
      <c r="S19" s="3">
        <v>560000</v>
      </c>
      <c r="T19" s="2" t="s">
        <v>29</v>
      </c>
      <c r="U19" s="3">
        <v>0</v>
      </c>
      <c r="V19" s="2" t="s">
        <v>29</v>
      </c>
      <c r="W19" s="3">
        <v>0</v>
      </c>
      <c r="X19" s="2" t="s">
        <v>29</v>
      </c>
      <c r="Y19" s="3">
        <v>0</v>
      </c>
      <c r="Z19" s="1" t="s">
        <v>2403</v>
      </c>
      <c r="AA19" s="1" t="b">
        <v>0</v>
      </c>
    </row>
    <row r="20" spans="1:27" x14ac:dyDescent="0.25">
      <c r="A20" s="1"/>
      <c r="B20" s="1"/>
      <c r="C20" s="2"/>
      <c r="D20" s="1"/>
      <c r="E20" s="2"/>
      <c r="F20" s="1"/>
      <c r="G20" s="1"/>
      <c r="H20" s="1"/>
      <c r="I20" s="2"/>
      <c r="J20" s="3"/>
      <c r="K20" s="3"/>
      <c r="L20" s="6">
        <f>SUBTOTAL(9,L19)</f>
        <v>560000</v>
      </c>
      <c r="M20" s="1"/>
      <c r="N20" s="1"/>
      <c r="O20" s="3"/>
      <c r="P20" s="4"/>
      <c r="Q20" s="1"/>
      <c r="R20" s="2"/>
      <c r="S20" s="3"/>
      <c r="T20" s="2"/>
      <c r="U20" s="3"/>
      <c r="V20" s="2"/>
      <c r="W20" s="3"/>
      <c r="X20" s="2"/>
      <c r="Y20" s="3"/>
      <c r="Z20" s="1"/>
      <c r="AA20" s="1"/>
    </row>
    <row r="21" spans="1:27" x14ac:dyDescent="0.25">
      <c r="A21" s="5" t="s">
        <v>5198</v>
      </c>
      <c r="B21" s="5"/>
      <c r="C21" s="5"/>
      <c r="D21" s="5"/>
      <c r="E21" s="5"/>
      <c r="F21" s="5"/>
      <c r="G21" s="5"/>
      <c r="H21" s="5"/>
      <c r="I21" s="5"/>
      <c r="J21" s="5"/>
      <c r="K21" s="5"/>
      <c r="L21" s="5"/>
      <c r="M21" s="5"/>
      <c r="N21" s="5"/>
      <c r="O21" s="5"/>
      <c r="P21" s="5"/>
      <c r="Q21" s="5"/>
      <c r="R21" s="5"/>
      <c r="S21" s="5"/>
      <c r="T21" s="5"/>
      <c r="U21" s="5"/>
      <c r="V21" s="5"/>
      <c r="W21" s="5"/>
      <c r="X21" s="5"/>
      <c r="Y21" s="5"/>
      <c r="Z21" s="5"/>
      <c r="AA21" s="5"/>
    </row>
    <row r="22" spans="1:27" x14ac:dyDescent="0.25">
      <c r="A22" s="1" t="b">
        <v>0</v>
      </c>
      <c r="B22" s="1" t="s">
        <v>5199</v>
      </c>
      <c r="C22" s="2">
        <v>1</v>
      </c>
      <c r="D22" s="1" t="s">
        <v>27</v>
      </c>
      <c r="E22" s="2">
        <v>127</v>
      </c>
      <c r="F22" s="1" t="s">
        <v>2433</v>
      </c>
      <c r="G22" s="1" t="s">
        <v>2434</v>
      </c>
      <c r="H22" s="1" t="s">
        <v>2434</v>
      </c>
      <c r="I22" s="2" t="s">
        <v>29</v>
      </c>
      <c r="J22" s="3">
        <v>1600</v>
      </c>
      <c r="K22" s="3">
        <v>395</v>
      </c>
      <c r="L22" s="3">
        <v>632000</v>
      </c>
      <c r="M22" s="1" t="s">
        <v>29</v>
      </c>
      <c r="N22" s="1" t="s">
        <v>40</v>
      </c>
      <c r="O22" s="3">
        <v>0</v>
      </c>
      <c r="P22" s="4" t="s">
        <v>5200</v>
      </c>
      <c r="Q22" s="1" t="b">
        <v>0</v>
      </c>
      <c r="R22" s="2">
        <v>395</v>
      </c>
      <c r="S22" s="3">
        <v>632000</v>
      </c>
      <c r="T22" s="2" t="s">
        <v>29</v>
      </c>
      <c r="U22" s="3">
        <v>0</v>
      </c>
      <c r="V22" s="2" t="s">
        <v>29</v>
      </c>
      <c r="W22" s="3">
        <v>0</v>
      </c>
      <c r="X22" s="2" t="s">
        <v>29</v>
      </c>
      <c r="Y22" s="3">
        <v>0</v>
      </c>
      <c r="Z22" s="1" t="s">
        <v>29</v>
      </c>
      <c r="AA22" s="1" t="b">
        <v>0</v>
      </c>
    </row>
    <row r="23" spans="1:27" x14ac:dyDescent="0.25">
      <c r="A23" s="1" t="b">
        <v>0</v>
      </c>
      <c r="B23" s="1" t="s">
        <v>5201</v>
      </c>
      <c r="C23" s="2">
        <v>1</v>
      </c>
      <c r="D23" s="1" t="s">
        <v>27</v>
      </c>
      <c r="E23" s="2">
        <v>128</v>
      </c>
      <c r="F23" s="1" t="s">
        <v>2433</v>
      </c>
      <c r="G23" s="1" t="s">
        <v>2435</v>
      </c>
      <c r="H23" s="1" t="s">
        <v>2435</v>
      </c>
      <c r="I23" s="2" t="s">
        <v>29</v>
      </c>
      <c r="J23" s="3">
        <v>1400</v>
      </c>
      <c r="K23" s="3">
        <v>150</v>
      </c>
      <c r="L23" s="3">
        <v>210000</v>
      </c>
      <c r="M23" s="1" t="s">
        <v>29</v>
      </c>
      <c r="N23" s="1" t="s">
        <v>40</v>
      </c>
      <c r="O23" s="3">
        <v>0</v>
      </c>
      <c r="P23" s="4" t="s">
        <v>5200</v>
      </c>
      <c r="Q23" s="1" t="b">
        <v>0</v>
      </c>
      <c r="R23" s="2">
        <v>150</v>
      </c>
      <c r="S23" s="3">
        <v>210000</v>
      </c>
      <c r="T23" s="2" t="s">
        <v>29</v>
      </c>
      <c r="U23" s="3">
        <v>0</v>
      </c>
      <c r="V23" s="2" t="s">
        <v>29</v>
      </c>
      <c r="W23" s="3">
        <v>0</v>
      </c>
      <c r="X23" s="2" t="s">
        <v>29</v>
      </c>
      <c r="Y23" s="3">
        <v>0</v>
      </c>
      <c r="Z23" s="1" t="s">
        <v>29</v>
      </c>
      <c r="AA23" s="1" t="b">
        <v>0</v>
      </c>
    </row>
    <row r="24" spans="1:27" x14ac:dyDescent="0.25">
      <c r="A24" s="1" t="b">
        <v>0</v>
      </c>
      <c r="B24" s="1" t="s">
        <v>5202</v>
      </c>
      <c r="C24" s="2">
        <v>1</v>
      </c>
      <c r="D24" s="1" t="s">
        <v>27</v>
      </c>
      <c r="E24" s="2">
        <v>130</v>
      </c>
      <c r="F24" s="1" t="s">
        <v>2433</v>
      </c>
      <c r="G24" s="1" t="s">
        <v>2436</v>
      </c>
      <c r="H24" s="1" t="s">
        <v>2436</v>
      </c>
      <c r="I24" s="2" t="s">
        <v>29</v>
      </c>
      <c r="J24" s="3">
        <v>700</v>
      </c>
      <c r="K24" s="3">
        <v>80</v>
      </c>
      <c r="L24" s="3">
        <v>56000</v>
      </c>
      <c r="M24" s="1" t="s">
        <v>29</v>
      </c>
      <c r="N24" s="1" t="s">
        <v>40</v>
      </c>
      <c r="O24" s="3">
        <v>0</v>
      </c>
      <c r="P24" s="4" t="s">
        <v>5200</v>
      </c>
      <c r="Q24" s="1" t="b">
        <v>0</v>
      </c>
      <c r="R24" s="2">
        <v>80</v>
      </c>
      <c r="S24" s="3">
        <v>56000</v>
      </c>
      <c r="T24" s="2" t="s">
        <v>29</v>
      </c>
      <c r="U24" s="3">
        <v>0</v>
      </c>
      <c r="V24" s="2" t="s">
        <v>29</v>
      </c>
      <c r="W24" s="3">
        <v>0</v>
      </c>
      <c r="X24" s="2" t="s">
        <v>29</v>
      </c>
      <c r="Y24" s="3">
        <v>0</v>
      </c>
      <c r="Z24" s="1" t="s">
        <v>29</v>
      </c>
      <c r="AA24" s="1" t="b">
        <v>0</v>
      </c>
    </row>
    <row r="25" spans="1:27" x14ac:dyDescent="0.25">
      <c r="A25" s="1" t="b">
        <v>0</v>
      </c>
      <c r="B25" s="1" t="s">
        <v>5203</v>
      </c>
      <c r="C25" s="2">
        <v>1</v>
      </c>
      <c r="D25" s="1" t="s">
        <v>27</v>
      </c>
      <c r="E25" s="2">
        <v>131</v>
      </c>
      <c r="F25" s="1" t="s">
        <v>2433</v>
      </c>
      <c r="G25" s="1" t="s">
        <v>2437</v>
      </c>
      <c r="H25" s="1" t="s">
        <v>2437</v>
      </c>
      <c r="I25" s="2" t="s">
        <v>29</v>
      </c>
      <c r="J25" s="3">
        <v>600</v>
      </c>
      <c r="K25" s="3">
        <v>600</v>
      </c>
      <c r="L25" s="3">
        <v>360000</v>
      </c>
      <c r="M25" s="1" t="s">
        <v>29</v>
      </c>
      <c r="N25" s="1" t="s">
        <v>40</v>
      </c>
      <c r="O25" s="3">
        <v>0</v>
      </c>
      <c r="P25" s="4" t="s">
        <v>5200</v>
      </c>
      <c r="Q25" s="1" t="b">
        <v>0</v>
      </c>
      <c r="R25" s="2">
        <v>600</v>
      </c>
      <c r="S25" s="3">
        <v>360000</v>
      </c>
      <c r="T25" s="2" t="s">
        <v>29</v>
      </c>
      <c r="U25" s="3">
        <v>0</v>
      </c>
      <c r="V25" s="2" t="s">
        <v>29</v>
      </c>
      <c r="W25" s="3">
        <v>0</v>
      </c>
      <c r="X25" s="2" t="s">
        <v>29</v>
      </c>
      <c r="Y25" s="3">
        <v>0</v>
      </c>
      <c r="Z25" s="1" t="s">
        <v>29</v>
      </c>
      <c r="AA25" s="1" t="b">
        <v>0</v>
      </c>
    </row>
    <row r="26" spans="1:27" x14ac:dyDescent="0.25">
      <c r="A26" s="1" t="b">
        <v>0</v>
      </c>
      <c r="B26" s="1" t="s">
        <v>5204</v>
      </c>
      <c r="C26" s="2">
        <v>1</v>
      </c>
      <c r="D26" s="1" t="s">
        <v>27</v>
      </c>
      <c r="E26" s="2">
        <v>132</v>
      </c>
      <c r="F26" s="1" t="s">
        <v>2433</v>
      </c>
      <c r="G26" s="1" t="s">
        <v>2438</v>
      </c>
      <c r="H26" s="1" t="s">
        <v>2438</v>
      </c>
      <c r="I26" s="2" t="s">
        <v>29</v>
      </c>
      <c r="J26" s="3">
        <v>600</v>
      </c>
      <c r="K26" s="3">
        <v>180</v>
      </c>
      <c r="L26" s="3">
        <v>108000</v>
      </c>
      <c r="M26" s="1" t="s">
        <v>29</v>
      </c>
      <c r="N26" s="1" t="s">
        <v>40</v>
      </c>
      <c r="O26" s="3">
        <v>0</v>
      </c>
      <c r="P26" s="4" t="s">
        <v>5200</v>
      </c>
      <c r="Q26" s="1" t="b">
        <v>0</v>
      </c>
      <c r="R26" s="2">
        <v>180</v>
      </c>
      <c r="S26" s="3">
        <v>108000</v>
      </c>
      <c r="T26" s="2" t="s">
        <v>29</v>
      </c>
      <c r="U26" s="3">
        <v>0</v>
      </c>
      <c r="V26" s="2" t="s">
        <v>29</v>
      </c>
      <c r="W26" s="3">
        <v>0</v>
      </c>
      <c r="X26" s="2" t="s">
        <v>29</v>
      </c>
      <c r="Y26" s="3">
        <v>0</v>
      </c>
      <c r="Z26" s="1" t="s">
        <v>29</v>
      </c>
      <c r="AA26" s="1" t="b">
        <v>0</v>
      </c>
    </row>
    <row r="27" spans="1:27" x14ac:dyDescent="0.25">
      <c r="A27" s="1" t="b">
        <v>0</v>
      </c>
      <c r="B27" s="1" t="s">
        <v>5205</v>
      </c>
      <c r="C27" s="2">
        <v>1</v>
      </c>
      <c r="D27" s="1" t="s">
        <v>27</v>
      </c>
      <c r="E27" s="2">
        <v>133</v>
      </c>
      <c r="F27" s="1" t="s">
        <v>2433</v>
      </c>
      <c r="G27" s="1" t="s">
        <v>2439</v>
      </c>
      <c r="H27" s="1" t="s">
        <v>2439</v>
      </c>
      <c r="I27" s="2" t="s">
        <v>29</v>
      </c>
      <c r="J27" s="3">
        <v>700</v>
      </c>
      <c r="K27" s="3">
        <v>2</v>
      </c>
      <c r="L27" s="3">
        <v>1400</v>
      </c>
      <c r="M27" s="1" t="s">
        <v>29</v>
      </c>
      <c r="N27" s="1" t="s">
        <v>40</v>
      </c>
      <c r="O27" s="3">
        <v>0</v>
      </c>
      <c r="P27" s="4" t="s">
        <v>5200</v>
      </c>
      <c r="Q27" s="1" t="b">
        <v>0</v>
      </c>
      <c r="R27" s="2">
        <v>2</v>
      </c>
      <c r="S27" s="3">
        <v>1400</v>
      </c>
      <c r="T27" s="2" t="s">
        <v>29</v>
      </c>
      <c r="U27" s="3">
        <v>0</v>
      </c>
      <c r="V27" s="2" t="s">
        <v>29</v>
      </c>
      <c r="W27" s="3">
        <v>0</v>
      </c>
      <c r="X27" s="2" t="s">
        <v>29</v>
      </c>
      <c r="Y27" s="3">
        <v>0</v>
      </c>
      <c r="Z27" s="1" t="s">
        <v>29</v>
      </c>
      <c r="AA27" s="1" t="b">
        <v>0</v>
      </c>
    </row>
    <row r="28" spans="1:27" x14ac:dyDescent="0.25">
      <c r="A28" s="1" t="b">
        <v>0</v>
      </c>
      <c r="B28" s="1" t="s">
        <v>5206</v>
      </c>
      <c r="C28" s="2">
        <v>1</v>
      </c>
      <c r="D28" s="1" t="s">
        <v>27</v>
      </c>
      <c r="E28" s="2">
        <v>134</v>
      </c>
      <c r="F28" s="1" t="s">
        <v>2433</v>
      </c>
      <c r="G28" s="1" t="s">
        <v>2440</v>
      </c>
      <c r="H28" s="1" t="s">
        <v>2440</v>
      </c>
      <c r="I28" s="2" t="s">
        <v>29</v>
      </c>
      <c r="J28" s="3">
        <v>800</v>
      </c>
      <c r="K28" s="3">
        <v>100</v>
      </c>
      <c r="L28" s="3">
        <v>80000</v>
      </c>
      <c r="M28" s="1" t="s">
        <v>29</v>
      </c>
      <c r="N28" s="1" t="s">
        <v>40</v>
      </c>
      <c r="O28" s="3">
        <v>0</v>
      </c>
      <c r="P28" s="4" t="s">
        <v>5200</v>
      </c>
      <c r="Q28" s="1" t="b">
        <v>0</v>
      </c>
      <c r="R28" s="2">
        <v>100</v>
      </c>
      <c r="S28" s="3">
        <v>80000</v>
      </c>
      <c r="T28" s="2" t="s">
        <v>29</v>
      </c>
      <c r="U28" s="3">
        <v>0</v>
      </c>
      <c r="V28" s="2" t="s">
        <v>29</v>
      </c>
      <c r="W28" s="3">
        <v>0</v>
      </c>
      <c r="X28" s="2" t="s">
        <v>29</v>
      </c>
      <c r="Y28" s="3">
        <v>0</v>
      </c>
      <c r="Z28" s="1" t="s">
        <v>29</v>
      </c>
      <c r="AA28" s="1" t="b">
        <v>0</v>
      </c>
    </row>
    <row r="29" spans="1:27" x14ac:dyDescent="0.25">
      <c r="A29" s="1" t="b">
        <v>0</v>
      </c>
      <c r="B29" s="1" t="s">
        <v>5207</v>
      </c>
      <c r="C29" s="2">
        <v>1</v>
      </c>
      <c r="D29" s="1" t="s">
        <v>27</v>
      </c>
      <c r="E29" s="2">
        <v>136</v>
      </c>
      <c r="F29" s="1" t="s">
        <v>2433</v>
      </c>
      <c r="G29" s="1" t="s">
        <v>2441</v>
      </c>
      <c r="H29" s="1" t="s">
        <v>2441</v>
      </c>
      <c r="I29" s="2" t="s">
        <v>29</v>
      </c>
      <c r="J29" s="3">
        <v>700</v>
      </c>
      <c r="K29" s="3">
        <v>25</v>
      </c>
      <c r="L29" s="3">
        <v>17500</v>
      </c>
      <c r="M29" s="1" t="s">
        <v>29</v>
      </c>
      <c r="N29" s="1" t="s">
        <v>40</v>
      </c>
      <c r="O29" s="3">
        <v>0</v>
      </c>
      <c r="P29" s="4" t="s">
        <v>5200</v>
      </c>
      <c r="Q29" s="1" t="b">
        <v>0</v>
      </c>
      <c r="R29" s="2">
        <v>25</v>
      </c>
      <c r="S29" s="3">
        <v>17500</v>
      </c>
      <c r="T29" s="2" t="s">
        <v>29</v>
      </c>
      <c r="U29" s="3">
        <v>0</v>
      </c>
      <c r="V29" s="2" t="s">
        <v>29</v>
      </c>
      <c r="W29" s="3">
        <v>0</v>
      </c>
      <c r="X29" s="2" t="s">
        <v>29</v>
      </c>
      <c r="Y29" s="3">
        <v>0</v>
      </c>
      <c r="Z29" s="1" t="s">
        <v>29</v>
      </c>
      <c r="AA29" s="1" t="b">
        <v>0</v>
      </c>
    </row>
    <row r="30" spans="1:27" x14ac:dyDescent="0.25">
      <c r="A30" s="1" t="b">
        <v>0</v>
      </c>
      <c r="B30" s="1" t="s">
        <v>5208</v>
      </c>
      <c r="C30" s="2">
        <v>1</v>
      </c>
      <c r="D30" s="1" t="s">
        <v>27</v>
      </c>
      <c r="E30" s="2">
        <v>137</v>
      </c>
      <c r="F30" s="1" t="s">
        <v>2433</v>
      </c>
      <c r="G30" s="1" t="s">
        <v>2442</v>
      </c>
      <c r="H30" s="1" t="s">
        <v>2442</v>
      </c>
      <c r="I30" s="2" t="s">
        <v>29</v>
      </c>
      <c r="J30" s="3">
        <v>1100</v>
      </c>
      <c r="K30" s="3">
        <v>10</v>
      </c>
      <c r="L30" s="3">
        <v>11000</v>
      </c>
      <c r="M30" s="1" t="s">
        <v>29</v>
      </c>
      <c r="N30" s="1" t="s">
        <v>40</v>
      </c>
      <c r="O30" s="3">
        <v>0</v>
      </c>
      <c r="P30" s="4" t="s">
        <v>5200</v>
      </c>
      <c r="Q30" s="1" t="b">
        <v>0</v>
      </c>
      <c r="R30" s="2">
        <v>10</v>
      </c>
      <c r="S30" s="3">
        <v>11000</v>
      </c>
      <c r="T30" s="2" t="s">
        <v>29</v>
      </c>
      <c r="U30" s="3">
        <v>0</v>
      </c>
      <c r="V30" s="2" t="s">
        <v>29</v>
      </c>
      <c r="W30" s="3">
        <v>0</v>
      </c>
      <c r="X30" s="2" t="s">
        <v>29</v>
      </c>
      <c r="Y30" s="3">
        <v>0</v>
      </c>
      <c r="Z30" s="1" t="s">
        <v>29</v>
      </c>
      <c r="AA30" s="1" t="b">
        <v>0</v>
      </c>
    </row>
    <row r="31" spans="1:27" x14ac:dyDescent="0.25">
      <c r="A31" s="1" t="b">
        <v>0</v>
      </c>
      <c r="B31" s="1" t="s">
        <v>5209</v>
      </c>
      <c r="C31" s="2">
        <v>1</v>
      </c>
      <c r="D31" s="1" t="s">
        <v>27</v>
      </c>
      <c r="E31" s="2">
        <v>138</v>
      </c>
      <c r="F31" s="1" t="s">
        <v>2433</v>
      </c>
      <c r="G31" s="1" t="s">
        <v>2443</v>
      </c>
      <c r="H31" s="1" t="s">
        <v>2443</v>
      </c>
      <c r="I31" s="2" t="s">
        <v>29</v>
      </c>
      <c r="J31" s="3">
        <v>350</v>
      </c>
      <c r="K31" s="3">
        <v>120</v>
      </c>
      <c r="L31" s="3">
        <v>42000</v>
      </c>
      <c r="M31" s="1" t="s">
        <v>29</v>
      </c>
      <c r="N31" s="1" t="s">
        <v>40</v>
      </c>
      <c r="O31" s="3">
        <v>0</v>
      </c>
      <c r="P31" s="4" t="s">
        <v>5200</v>
      </c>
      <c r="Q31" s="1" t="b">
        <v>0</v>
      </c>
      <c r="R31" s="2">
        <v>120</v>
      </c>
      <c r="S31" s="3">
        <v>42000</v>
      </c>
      <c r="T31" s="2" t="s">
        <v>29</v>
      </c>
      <c r="U31" s="3">
        <v>0</v>
      </c>
      <c r="V31" s="2" t="s">
        <v>29</v>
      </c>
      <c r="W31" s="3">
        <v>0</v>
      </c>
      <c r="X31" s="2" t="s">
        <v>29</v>
      </c>
      <c r="Y31" s="3">
        <v>0</v>
      </c>
      <c r="Z31" s="1" t="s">
        <v>29</v>
      </c>
      <c r="AA31" s="1" t="b">
        <v>0</v>
      </c>
    </row>
    <row r="32" spans="1:27" x14ac:dyDescent="0.25">
      <c r="A32" s="1" t="b">
        <v>0</v>
      </c>
      <c r="B32" s="1" t="s">
        <v>5210</v>
      </c>
      <c r="C32" s="2">
        <v>1</v>
      </c>
      <c r="D32" s="1" t="s">
        <v>27</v>
      </c>
      <c r="E32" s="2">
        <v>139</v>
      </c>
      <c r="F32" s="1" t="s">
        <v>2433</v>
      </c>
      <c r="G32" s="1" t="s">
        <v>2444</v>
      </c>
      <c r="H32" s="1" t="s">
        <v>2444</v>
      </c>
      <c r="I32" s="2" t="s">
        <v>29</v>
      </c>
      <c r="J32" s="3">
        <v>2500</v>
      </c>
      <c r="K32" s="3">
        <v>120</v>
      </c>
      <c r="L32" s="3">
        <v>300000</v>
      </c>
      <c r="M32" s="1" t="s">
        <v>29</v>
      </c>
      <c r="N32" s="1" t="s">
        <v>40</v>
      </c>
      <c r="O32" s="3">
        <v>0</v>
      </c>
      <c r="P32" s="4" t="s">
        <v>5200</v>
      </c>
      <c r="Q32" s="1" t="b">
        <v>0</v>
      </c>
      <c r="R32" s="2">
        <v>120</v>
      </c>
      <c r="S32" s="3">
        <v>300000</v>
      </c>
      <c r="T32" s="2" t="s">
        <v>29</v>
      </c>
      <c r="U32" s="3">
        <v>0</v>
      </c>
      <c r="V32" s="2" t="s">
        <v>29</v>
      </c>
      <c r="W32" s="3">
        <v>0</v>
      </c>
      <c r="X32" s="2" t="s">
        <v>29</v>
      </c>
      <c r="Y32" s="3">
        <v>0</v>
      </c>
      <c r="Z32" s="1" t="s">
        <v>29</v>
      </c>
      <c r="AA32" s="1" t="b">
        <v>0</v>
      </c>
    </row>
    <row r="33" spans="1:27" x14ac:dyDescent="0.25">
      <c r="A33" s="1" t="b">
        <v>0</v>
      </c>
      <c r="B33" s="1" t="s">
        <v>5211</v>
      </c>
      <c r="C33" s="2">
        <v>1</v>
      </c>
      <c r="D33" s="1" t="s">
        <v>27</v>
      </c>
      <c r="E33" s="2">
        <v>140</v>
      </c>
      <c r="F33" s="1" t="s">
        <v>2433</v>
      </c>
      <c r="G33" s="1" t="s">
        <v>2445</v>
      </c>
      <c r="H33" s="1" t="s">
        <v>2445</v>
      </c>
      <c r="I33" s="2" t="s">
        <v>29</v>
      </c>
      <c r="J33" s="3">
        <v>2550</v>
      </c>
      <c r="K33" s="3">
        <v>70</v>
      </c>
      <c r="L33" s="3">
        <v>178500</v>
      </c>
      <c r="M33" s="1" t="s">
        <v>29</v>
      </c>
      <c r="N33" s="1" t="s">
        <v>40</v>
      </c>
      <c r="O33" s="3">
        <v>0</v>
      </c>
      <c r="P33" s="4" t="s">
        <v>5200</v>
      </c>
      <c r="Q33" s="1" t="b">
        <v>0</v>
      </c>
      <c r="R33" s="2">
        <v>70</v>
      </c>
      <c r="S33" s="3">
        <v>178500</v>
      </c>
      <c r="T33" s="2" t="s">
        <v>29</v>
      </c>
      <c r="U33" s="3">
        <v>0</v>
      </c>
      <c r="V33" s="2" t="s">
        <v>29</v>
      </c>
      <c r="W33" s="3">
        <v>0</v>
      </c>
      <c r="X33" s="2" t="s">
        <v>29</v>
      </c>
      <c r="Y33" s="3">
        <v>0</v>
      </c>
      <c r="Z33" s="1" t="s">
        <v>29</v>
      </c>
      <c r="AA33" s="1" t="b">
        <v>0</v>
      </c>
    </row>
    <row r="34" spans="1:27" x14ac:dyDescent="0.25">
      <c r="A34" s="1" t="b">
        <v>0</v>
      </c>
      <c r="B34" s="1" t="s">
        <v>5212</v>
      </c>
      <c r="C34" s="2">
        <v>1</v>
      </c>
      <c r="D34" s="1" t="s">
        <v>27</v>
      </c>
      <c r="E34" s="2">
        <v>141</v>
      </c>
      <c r="F34" s="1" t="s">
        <v>2433</v>
      </c>
      <c r="G34" s="1" t="s">
        <v>2446</v>
      </c>
      <c r="H34" s="1" t="s">
        <v>2446</v>
      </c>
      <c r="I34" s="2" t="s">
        <v>29</v>
      </c>
      <c r="J34" s="3">
        <v>7000</v>
      </c>
      <c r="K34" s="3">
        <v>30</v>
      </c>
      <c r="L34" s="3">
        <v>210000</v>
      </c>
      <c r="M34" s="1" t="s">
        <v>29</v>
      </c>
      <c r="N34" s="1" t="s">
        <v>40</v>
      </c>
      <c r="O34" s="3">
        <v>0</v>
      </c>
      <c r="P34" s="4" t="s">
        <v>5200</v>
      </c>
      <c r="Q34" s="1" t="b">
        <v>0</v>
      </c>
      <c r="R34" s="2">
        <v>30</v>
      </c>
      <c r="S34" s="3">
        <v>210000</v>
      </c>
      <c r="T34" s="2" t="s">
        <v>29</v>
      </c>
      <c r="U34" s="3">
        <v>0</v>
      </c>
      <c r="V34" s="2" t="s">
        <v>29</v>
      </c>
      <c r="W34" s="3">
        <v>0</v>
      </c>
      <c r="X34" s="2" t="s">
        <v>29</v>
      </c>
      <c r="Y34" s="3">
        <v>0</v>
      </c>
      <c r="Z34" s="1" t="s">
        <v>29</v>
      </c>
      <c r="AA34" s="1" t="b">
        <v>0</v>
      </c>
    </row>
    <row r="35" spans="1:27" x14ac:dyDescent="0.25">
      <c r="A35" s="1" t="b">
        <v>0</v>
      </c>
      <c r="B35" s="1" t="s">
        <v>5213</v>
      </c>
      <c r="C35" s="2">
        <v>1</v>
      </c>
      <c r="D35" s="1" t="s">
        <v>27</v>
      </c>
      <c r="E35" s="2">
        <v>143</v>
      </c>
      <c r="F35" s="1" t="s">
        <v>2433</v>
      </c>
      <c r="G35" s="1" t="s">
        <v>2447</v>
      </c>
      <c r="H35" s="1" t="s">
        <v>2447</v>
      </c>
      <c r="I35" s="2" t="s">
        <v>29</v>
      </c>
      <c r="J35" s="3">
        <v>800</v>
      </c>
      <c r="K35" s="3">
        <v>60</v>
      </c>
      <c r="L35" s="3">
        <v>48000</v>
      </c>
      <c r="M35" s="1" t="s">
        <v>29</v>
      </c>
      <c r="N35" s="1" t="s">
        <v>40</v>
      </c>
      <c r="O35" s="3">
        <v>0</v>
      </c>
      <c r="P35" s="4" t="s">
        <v>5200</v>
      </c>
      <c r="Q35" s="1" t="b">
        <v>0</v>
      </c>
      <c r="R35" s="2">
        <v>60</v>
      </c>
      <c r="S35" s="3">
        <v>48000</v>
      </c>
      <c r="T35" s="2" t="s">
        <v>29</v>
      </c>
      <c r="U35" s="3">
        <v>0</v>
      </c>
      <c r="V35" s="2" t="s">
        <v>29</v>
      </c>
      <c r="W35" s="3">
        <v>0</v>
      </c>
      <c r="X35" s="2" t="s">
        <v>29</v>
      </c>
      <c r="Y35" s="3">
        <v>0</v>
      </c>
      <c r="Z35" s="1" t="s">
        <v>29</v>
      </c>
      <c r="AA35" s="1" t="b">
        <v>0</v>
      </c>
    </row>
    <row r="36" spans="1:27" x14ac:dyDescent="0.25">
      <c r="A36" s="1" t="b">
        <v>0</v>
      </c>
      <c r="B36" s="1" t="s">
        <v>5214</v>
      </c>
      <c r="C36" s="2">
        <v>1</v>
      </c>
      <c r="D36" s="1" t="s">
        <v>27</v>
      </c>
      <c r="E36" s="2">
        <v>218</v>
      </c>
      <c r="F36" s="1" t="s">
        <v>2433</v>
      </c>
      <c r="G36" s="1" t="s">
        <v>2448</v>
      </c>
      <c r="H36" s="1" t="s">
        <v>2449</v>
      </c>
      <c r="I36" s="2" t="s">
        <v>29</v>
      </c>
      <c r="J36" s="3">
        <v>4000</v>
      </c>
      <c r="K36" s="3">
        <v>20</v>
      </c>
      <c r="L36" s="3">
        <v>80000</v>
      </c>
      <c r="M36" s="1" t="s">
        <v>29</v>
      </c>
      <c r="N36" s="1" t="s">
        <v>40</v>
      </c>
      <c r="O36" s="3">
        <v>0</v>
      </c>
      <c r="P36" s="4" t="s">
        <v>5200</v>
      </c>
      <c r="Q36" s="1" t="b">
        <v>0</v>
      </c>
      <c r="R36" s="2">
        <v>20</v>
      </c>
      <c r="S36" s="3">
        <v>80000</v>
      </c>
      <c r="T36" s="2" t="s">
        <v>29</v>
      </c>
      <c r="U36" s="3">
        <v>0</v>
      </c>
      <c r="V36" s="2" t="s">
        <v>29</v>
      </c>
      <c r="W36" s="3">
        <v>0</v>
      </c>
      <c r="X36" s="2" t="s">
        <v>29</v>
      </c>
      <c r="Y36" s="3">
        <v>0</v>
      </c>
      <c r="Z36" s="1" t="s">
        <v>1417</v>
      </c>
      <c r="AA36" s="1" t="b">
        <v>0</v>
      </c>
    </row>
    <row r="37" spans="1:27" x14ac:dyDescent="0.25">
      <c r="A37" s="1" t="b">
        <v>0</v>
      </c>
      <c r="B37" s="1" t="s">
        <v>5215</v>
      </c>
      <c r="C37" s="2">
        <v>1</v>
      </c>
      <c r="D37" s="1" t="s">
        <v>27</v>
      </c>
      <c r="E37" s="2">
        <v>219</v>
      </c>
      <c r="F37" s="1" t="s">
        <v>2433</v>
      </c>
      <c r="G37" s="1" t="s">
        <v>2450</v>
      </c>
      <c r="H37" s="1" t="s">
        <v>2450</v>
      </c>
      <c r="I37" s="2" t="s">
        <v>29</v>
      </c>
      <c r="J37" s="3">
        <v>5500</v>
      </c>
      <c r="K37" s="3">
        <v>20</v>
      </c>
      <c r="L37" s="3">
        <v>110000</v>
      </c>
      <c r="M37" s="1" t="s">
        <v>29</v>
      </c>
      <c r="N37" s="1" t="s">
        <v>40</v>
      </c>
      <c r="O37" s="3">
        <v>0</v>
      </c>
      <c r="P37" s="4" t="s">
        <v>5200</v>
      </c>
      <c r="Q37" s="1" t="b">
        <v>0</v>
      </c>
      <c r="R37" s="2">
        <v>20</v>
      </c>
      <c r="S37" s="3">
        <v>110000</v>
      </c>
      <c r="T37" s="2" t="s">
        <v>29</v>
      </c>
      <c r="U37" s="3">
        <v>0</v>
      </c>
      <c r="V37" s="2" t="s">
        <v>29</v>
      </c>
      <c r="W37" s="3">
        <v>0</v>
      </c>
      <c r="X37" s="2" t="s">
        <v>29</v>
      </c>
      <c r="Y37" s="3">
        <v>0</v>
      </c>
      <c r="Z37" s="1" t="s">
        <v>1417</v>
      </c>
      <c r="AA37" s="1" t="b">
        <v>0</v>
      </c>
    </row>
    <row r="38" spans="1:27" x14ac:dyDescent="0.25">
      <c r="A38" s="1" t="b">
        <v>0</v>
      </c>
      <c r="B38" s="1" t="s">
        <v>5216</v>
      </c>
      <c r="C38" s="2">
        <v>1</v>
      </c>
      <c r="D38" s="1" t="s">
        <v>27</v>
      </c>
      <c r="E38" s="2">
        <v>220</v>
      </c>
      <c r="F38" s="1" t="s">
        <v>2433</v>
      </c>
      <c r="G38" s="1" t="s">
        <v>2451</v>
      </c>
      <c r="H38" s="1" t="s">
        <v>2452</v>
      </c>
      <c r="I38" s="2" t="s">
        <v>29</v>
      </c>
      <c r="J38" s="3">
        <v>4500</v>
      </c>
      <c r="K38" s="3">
        <v>35</v>
      </c>
      <c r="L38" s="3">
        <v>157500</v>
      </c>
      <c r="M38" s="1" t="s">
        <v>29</v>
      </c>
      <c r="N38" s="1" t="s">
        <v>40</v>
      </c>
      <c r="O38" s="3">
        <v>0</v>
      </c>
      <c r="P38" s="4" t="s">
        <v>5200</v>
      </c>
      <c r="Q38" s="1" t="b">
        <v>0</v>
      </c>
      <c r="R38" s="2">
        <v>35</v>
      </c>
      <c r="S38" s="3">
        <v>157500</v>
      </c>
      <c r="T38" s="2" t="s">
        <v>29</v>
      </c>
      <c r="U38" s="3">
        <v>0</v>
      </c>
      <c r="V38" s="2" t="s">
        <v>29</v>
      </c>
      <c r="W38" s="3">
        <v>0</v>
      </c>
      <c r="X38" s="2" t="s">
        <v>29</v>
      </c>
      <c r="Y38" s="3">
        <v>0</v>
      </c>
      <c r="Z38" s="1" t="s">
        <v>1417</v>
      </c>
      <c r="AA38" s="1" t="b">
        <v>0</v>
      </c>
    </row>
    <row r="39" spans="1:27" x14ac:dyDescent="0.25">
      <c r="A39" s="1" t="b">
        <v>0</v>
      </c>
      <c r="B39" s="1" t="s">
        <v>5217</v>
      </c>
      <c r="C39" s="2">
        <v>1</v>
      </c>
      <c r="D39" s="1" t="s">
        <v>27</v>
      </c>
      <c r="E39" s="2">
        <v>221</v>
      </c>
      <c r="F39" s="1" t="s">
        <v>2433</v>
      </c>
      <c r="G39" s="1" t="s">
        <v>2453</v>
      </c>
      <c r="H39" s="1" t="s">
        <v>2454</v>
      </c>
      <c r="I39" s="2" t="s">
        <v>29</v>
      </c>
      <c r="J39" s="3">
        <v>3000</v>
      </c>
      <c r="K39" s="3">
        <v>20</v>
      </c>
      <c r="L39" s="3">
        <v>60000</v>
      </c>
      <c r="M39" s="1" t="s">
        <v>29</v>
      </c>
      <c r="N39" s="1" t="s">
        <v>40</v>
      </c>
      <c r="O39" s="3">
        <v>0</v>
      </c>
      <c r="P39" s="4" t="s">
        <v>5200</v>
      </c>
      <c r="Q39" s="1" t="b">
        <v>0</v>
      </c>
      <c r="R39" s="2">
        <v>20</v>
      </c>
      <c r="S39" s="3">
        <v>60000</v>
      </c>
      <c r="T39" s="2" t="s">
        <v>29</v>
      </c>
      <c r="U39" s="3">
        <v>0</v>
      </c>
      <c r="V39" s="2" t="s">
        <v>29</v>
      </c>
      <c r="W39" s="3">
        <v>0</v>
      </c>
      <c r="X39" s="2" t="s">
        <v>29</v>
      </c>
      <c r="Y39" s="3">
        <v>0</v>
      </c>
      <c r="Z39" s="1" t="s">
        <v>1417</v>
      </c>
      <c r="AA39" s="1" t="b">
        <v>0</v>
      </c>
    </row>
    <row r="40" spans="1:27" x14ac:dyDescent="0.25">
      <c r="A40" s="1" t="b">
        <v>0</v>
      </c>
      <c r="B40" s="1" t="s">
        <v>5218</v>
      </c>
      <c r="C40" s="2">
        <v>1</v>
      </c>
      <c r="D40" s="1" t="s">
        <v>27</v>
      </c>
      <c r="E40" s="2">
        <v>316</v>
      </c>
      <c r="F40" s="1" t="s">
        <v>2433</v>
      </c>
      <c r="G40" s="1" t="s">
        <v>5219</v>
      </c>
      <c r="H40" s="1" t="s">
        <v>5219</v>
      </c>
      <c r="I40" s="2" t="s">
        <v>29</v>
      </c>
      <c r="J40" s="3">
        <v>7500</v>
      </c>
      <c r="K40" s="3">
        <v>10</v>
      </c>
      <c r="L40" s="3">
        <v>75000</v>
      </c>
      <c r="M40" s="1" t="s">
        <v>29</v>
      </c>
      <c r="N40" s="1" t="s">
        <v>40</v>
      </c>
      <c r="O40" s="3">
        <v>0</v>
      </c>
      <c r="P40" s="4" t="s">
        <v>5200</v>
      </c>
      <c r="Q40" s="1" t="b">
        <v>0</v>
      </c>
      <c r="R40" s="2">
        <v>10</v>
      </c>
      <c r="S40" s="3">
        <v>75000</v>
      </c>
      <c r="T40" s="2" t="s">
        <v>29</v>
      </c>
      <c r="U40" s="3">
        <v>0</v>
      </c>
      <c r="V40" s="2" t="s">
        <v>29</v>
      </c>
      <c r="W40" s="3">
        <v>0</v>
      </c>
      <c r="X40" s="2" t="s">
        <v>29</v>
      </c>
      <c r="Y40" s="3">
        <v>0</v>
      </c>
      <c r="Z40" s="1" t="s">
        <v>29</v>
      </c>
      <c r="AA40" s="1" t="b">
        <v>0</v>
      </c>
    </row>
    <row r="41" spans="1:27" x14ac:dyDescent="0.25">
      <c r="A41" s="1" t="b">
        <v>0</v>
      </c>
      <c r="B41" s="1" t="s">
        <v>5220</v>
      </c>
      <c r="C41" s="2">
        <v>1</v>
      </c>
      <c r="D41" s="1" t="s">
        <v>27</v>
      </c>
      <c r="E41" s="2">
        <v>321</v>
      </c>
      <c r="F41" s="1" t="s">
        <v>2433</v>
      </c>
      <c r="G41" s="1" t="s">
        <v>5221</v>
      </c>
      <c r="H41" s="1" t="s">
        <v>5221</v>
      </c>
      <c r="I41" s="2" t="s">
        <v>29</v>
      </c>
      <c r="J41" s="3">
        <v>7000</v>
      </c>
      <c r="K41" s="3">
        <v>2</v>
      </c>
      <c r="L41" s="3">
        <v>14000</v>
      </c>
      <c r="M41" s="1" t="s">
        <v>29</v>
      </c>
      <c r="N41" s="1" t="s">
        <v>40</v>
      </c>
      <c r="O41" s="3">
        <v>0</v>
      </c>
      <c r="P41" s="4" t="s">
        <v>5200</v>
      </c>
      <c r="Q41" s="1" t="b">
        <v>0</v>
      </c>
      <c r="R41" s="2">
        <v>2</v>
      </c>
      <c r="S41" s="3">
        <v>14000</v>
      </c>
      <c r="T41" s="2" t="s">
        <v>29</v>
      </c>
      <c r="U41" s="3">
        <v>0</v>
      </c>
      <c r="V41" s="2" t="s">
        <v>29</v>
      </c>
      <c r="W41" s="3">
        <v>0</v>
      </c>
      <c r="X41" s="2" t="s">
        <v>29</v>
      </c>
      <c r="Y41" s="3">
        <v>0</v>
      </c>
      <c r="Z41" s="1" t="s">
        <v>29</v>
      </c>
      <c r="AA41" s="1" t="b">
        <v>0</v>
      </c>
    </row>
    <row r="42" spans="1:27" x14ac:dyDescent="0.25">
      <c r="A42" s="1" t="b">
        <v>0</v>
      </c>
      <c r="B42" s="1" t="s">
        <v>5222</v>
      </c>
      <c r="C42" s="2">
        <v>1</v>
      </c>
      <c r="D42" s="1" t="s">
        <v>27</v>
      </c>
      <c r="E42" s="2">
        <v>322</v>
      </c>
      <c r="F42" s="1" t="s">
        <v>2433</v>
      </c>
      <c r="G42" s="1" t="s">
        <v>5223</v>
      </c>
      <c r="H42" s="1" t="s">
        <v>5223</v>
      </c>
      <c r="I42" s="2" t="s">
        <v>29</v>
      </c>
      <c r="J42" s="3">
        <v>11000</v>
      </c>
      <c r="K42" s="3">
        <v>2</v>
      </c>
      <c r="L42" s="3">
        <v>22000</v>
      </c>
      <c r="M42" s="1" t="s">
        <v>29</v>
      </c>
      <c r="N42" s="1" t="s">
        <v>40</v>
      </c>
      <c r="O42" s="3">
        <v>0</v>
      </c>
      <c r="P42" s="4" t="s">
        <v>5200</v>
      </c>
      <c r="Q42" s="1" t="b">
        <v>0</v>
      </c>
      <c r="R42" s="2">
        <v>2</v>
      </c>
      <c r="S42" s="3">
        <v>22000</v>
      </c>
      <c r="T42" s="2" t="s">
        <v>29</v>
      </c>
      <c r="U42" s="3">
        <v>0</v>
      </c>
      <c r="V42" s="2" t="s">
        <v>29</v>
      </c>
      <c r="W42" s="3">
        <v>0</v>
      </c>
      <c r="X42" s="2" t="s">
        <v>29</v>
      </c>
      <c r="Y42" s="3">
        <v>0</v>
      </c>
      <c r="Z42" s="1" t="s">
        <v>29</v>
      </c>
      <c r="AA42" s="1" t="b">
        <v>0</v>
      </c>
    </row>
    <row r="43" spans="1:27" x14ac:dyDescent="0.25">
      <c r="A43" s="1" t="b">
        <v>0</v>
      </c>
      <c r="B43" s="1" t="s">
        <v>5224</v>
      </c>
      <c r="C43" s="2">
        <v>1</v>
      </c>
      <c r="D43" s="1" t="s">
        <v>27</v>
      </c>
      <c r="E43" s="2">
        <v>323</v>
      </c>
      <c r="F43" s="1" t="s">
        <v>2433</v>
      </c>
      <c r="G43" s="1" t="s">
        <v>5225</v>
      </c>
      <c r="H43" s="1" t="s">
        <v>5225</v>
      </c>
      <c r="I43" s="2" t="s">
        <v>29</v>
      </c>
      <c r="J43" s="3">
        <v>1500</v>
      </c>
      <c r="K43" s="3">
        <v>2</v>
      </c>
      <c r="L43" s="3">
        <v>3000</v>
      </c>
      <c r="M43" s="1" t="s">
        <v>29</v>
      </c>
      <c r="N43" s="1" t="s">
        <v>40</v>
      </c>
      <c r="O43" s="3">
        <v>0</v>
      </c>
      <c r="P43" s="4" t="s">
        <v>5200</v>
      </c>
      <c r="Q43" s="1" t="b">
        <v>0</v>
      </c>
      <c r="R43" s="2">
        <v>2</v>
      </c>
      <c r="S43" s="3">
        <v>3000</v>
      </c>
      <c r="T43" s="2" t="s">
        <v>29</v>
      </c>
      <c r="U43" s="3">
        <v>0</v>
      </c>
      <c r="V43" s="2" t="s">
        <v>29</v>
      </c>
      <c r="W43" s="3">
        <v>0</v>
      </c>
      <c r="X43" s="2" t="s">
        <v>29</v>
      </c>
      <c r="Y43" s="3">
        <v>0</v>
      </c>
      <c r="Z43" s="1" t="s">
        <v>29</v>
      </c>
      <c r="AA43" s="1" t="b">
        <v>0</v>
      </c>
    </row>
    <row r="44" spans="1:27" x14ac:dyDescent="0.25">
      <c r="A44" s="1" t="b">
        <v>0</v>
      </c>
      <c r="B44" s="1" t="s">
        <v>5226</v>
      </c>
      <c r="C44" s="2">
        <v>1</v>
      </c>
      <c r="D44" s="1" t="s">
        <v>27</v>
      </c>
      <c r="E44" s="2">
        <v>324</v>
      </c>
      <c r="F44" s="1" t="s">
        <v>2433</v>
      </c>
      <c r="G44" s="1" t="s">
        <v>5227</v>
      </c>
      <c r="H44" s="1" t="s">
        <v>5227</v>
      </c>
      <c r="I44" s="2" t="s">
        <v>29</v>
      </c>
      <c r="J44" s="3">
        <v>3000</v>
      </c>
      <c r="K44" s="3">
        <v>3</v>
      </c>
      <c r="L44" s="3">
        <v>9000</v>
      </c>
      <c r="M44" s="1" t="s">
        <v>29</v>
      </c>
      <c r="N44" s="1" t="s">
        <v>40</v>
      </c>
      <c r="O44" s="3">
        <v>0</v>
      </c>
      <c r="P44" s="4" t="s">
        <v>5200</v>
      </c>
      <c r="Q44" s="1" t="b">
        <v>0</v>
      </c>
      <c r="R44" s="2">
        <v>3</v>
      </c>
      <c r="S44" s="3">
        <v>9000</v>
      </c>
      <c r="T44" s="2" t="s">
        <v>29</v>
      </c>
      <c r="U44" s="3">
        <v>0</v>
      </c>
      <c r="V44" s="2" t="s">
        <v>29</v>
      </c>
      <c r="W44" s="3">
        <v>0</v>
      </c>
      <c r="X44" s="2" t="s">
        <v>29</v>
      </c>
      <c r="Y44" s="3">
        <v>0</v>
      </c>
      <c r="Z44" s="1" t="s">
        <v>29</v>
      </c>
      <c r="AA44" s="1" t="b">
        <v>0</v>
      </c>
    </row>
    <row r="45" spans="1:27" x14ac:dyDescent="0.25">
      <c r="A45" s="1" t="b">
        <v>0</v>
      </c>
      <c r="B45" s="1" t="s">
        <v>5228</v>
      </c>
      <c r="C45" s="2">
        <v>1</v>
      </c>
      <c r="D45" s="1" t="s">
        <v>27</v>
      </c>
      <c r="E45" s="2">
        <v>325</v>
      </c>
      <c r="F45" s="1" t="s">
        <v>2433</v>
      </c>
      <c r="G45" s="1" t="s">
        <v>5229</v>
      </c>
      <c r="H45" s="1" t="s">
        <v>5229</v>
      </c>
      <c r="I45" s="2" t="s">
        <v>29</v>
      </c>
      <c r="J45" s="3">
        <v>5500</v>
      </c>
      <c r="K45" s="3">
        <v>20</v>
      </c>
      <c r="L45" s="3">
        <v>110000</v>
      </c>
      <c r="M45" s="1" t="s">
        <v>29</v>
      </c>
      <c r="N45" s="1" t="s">
        <v>40</v>
      </c>
      <c r="O45" s="3">
        <v>0</v>
      </c>
      <c r="P45" s="4" t="s">
        <v>5200</v>
      </c>
      <c r="Q45" s="1" t="b">
        <v>0</v>
      </c>
      <c r="R45" s="2">
        <v>20</v>
      </c>
      <c r="S45" s="3">
        <v>110000</v>
      </c>
      <c r="T45" s="2" t="s">
        <v>29</v>
      </c>
      <c r="U45" s="3">
        <v>0</v>
      </c>
      <c r="V45" s="2" t="s">
        <v>29</v>
      </c>
      <c r="W45" s="3">
        <v>0</v>
      </c>
      <c r="X45" s="2" t="s">
        <v>29</v>
      </c>
      <c r="Y45" s="3">
        <v>0</v>
      </c>
      <c r="Z45" s="1" t="s">
        <v>29</v>
      </c>
      <c r="AA45" s="1" t="b">
        <v>0</v>
      </c>
    </row>
    <row r="46" spans="1:27" x14ac:dyDescent="0.25">
      <c r="A46" s="1" t="b">
        <v>0</v>
      </c>
      <c r="B46" s="1" t="s">
        <v>5230</v>
      </c>
      <c r="C46" s="2">
        <v>1</v>
      </c>
      <c r="D46" s="1" t="s">
        <v>27</v>
      </c>
      <c r="E46" s="2">
        <v>327</v>
      </c>
      <c r="F46" s="1" t="s">
        <v>2433</v>
      </c>
      <c r="G46" s="1" t="s">
        <v>5231</v>
      </c>
      <c r="H46" s="1" t="s">
        <v>5231</v>
      </c>
      <c r="I46" s="2" t="s">
        <v>29</v>
      </c>
      <c r="J46" s="3">
        <v>2000</v>
      </c>
      <c r="K46" s="3">
        <v>10</v>
      </c>
      <c r="L46" s="3">
        <v>20000</v>
      </c>
      <c r="M46" s="1" t="s">
        <v>29</v>
      </c>
      <c r="N46" s="1" t="s">
        <v>40</v>
      </c>
      <c r="O46" s="3">
        <v>0</v>
      </c>
      <c r="P46" s="4" t="s">
        <v>5200</v>
      </c>
      <c r="Q46" s="1" t="b">
        <v>0</v>
      </c>
      <c r="R46" s="2">
        <v>10</v>
      </c>
      <c r="S46" s="3">
        <v>20000</v>
      </c>
      <c r="T46" s="2" t="s">
        <v>29</v>
      </c>
      <c r="U46" s="3">
        <v>0</v>
      </c>
      <c r="V46" s="2" t="s">
        <v>29</v>
      </c>
      <c r="W46" s="3">
        <v>0</v>
      </c>
      <c r="X46" s="2" t="s">
        <v>29</v>
      </c>
      <c r="Y46" s="3">
        <v>0</v>
      </c>
      <c r="Z46" s="1" t="s">
        <v>29</v>
      </c>
      <c r="AA46" s="1" t="b">
        <v>0</v>
      </c>
    </row>
    <row r="47" spans="1:27" x14ac:dyDescent="0.25">
      <c r="A47" s="1"/>
      <c r="B47" s="1"/>
      <c r="C47" s="2"/>
      <c r="D47" s="1"/>
      <c r="E47" s="2"/>
      <c r="F47" s="1"/>
      <c r="G47" s="1"/>
      <c r="H47" s="1"/>
      <c r="I47" s="2"/>
      <c r="J47" s="3"/>
      <c r="K47" s="3"/>
      <c r="L47" s="6">
        <f>SUBTOTAL(9,L22:L46)</f>
        <v>2914900</v>
      </c>
      <c r="M47" s="1"/>
      <c r="N47" s="1"/>
      <c r="O47" s="3"/>
      <c r="P47" s="4"/>
      <c r="Q47" s="1"/>
      <c r="R47" s="2"/>
      <c r="S47" s="3"/>
      <c r="T47" s="2"/>
      <c r="U47" s="3"/>
      <c r="V47" s="2"/>
      <c r="W47" s="3"/>
      <c r="X47" s="2"/>
      <c r="Y47" s="3"/>
      <c r="Z47" s="1"/>
      <c r="AA47" s="1"/>
    </row>
    <row r="48" spans="1:27" x14ac:dyDescent="0.25">
      <c r="A48" s="5" t="s">
        <v>5232</v>
      </c>
      <c r="B48" s="5"/>
      <c r="C48" s="5"/>
      <c r="D48" s="5"/>
      <c r="E48" s="5"/>
      <c r="F48" s="5"/>
      <c r="G48" s="5"/>
      <c r="H48" s="5"/>
      <c r="I48" s="5"/>
      <c r="J48" s="5"/>
      <c r="K48" s="5"/>
      <c r="L48" s="5"/>
      <c r="M48" s="5"/>
      <c r="N48" s="5"/>
      <c r="O48" s="5"/>
      <c r="P48" s="5"/>
      <c r="Q48" s="5"/>
      <c r="R48" s="5"/>
      <c r="S48" s="5"/>
      <c r="T48" s="5"/>
      <c r="U48" s="5"/>
      <c r="V48" s="5"/>
      <c r="W48" s="5"/>
      <c r="X48" s="5"/>
      <c r="Y48" s="5"/>
      <c r="Z48" s="5"/>
      <c r="AA48" s="5"/>
    </row>
    <row r="49" spans="1:27" x14ac:dyDescent="0.25">
      <c r="A49" s="1" t="b">
        <v>0</v>
      </c>
      <c r="B49" s="1" t="s">
        <v>5233</v>
      </c>
      <c r="C49" s="2">
        <v>1</v>
      </c>
      <c r="D49" s="1" t="s">
        <v>27</v>
      </c>
      <c r="E49" s="2">
        <v>7</v>
      </c>
      <c r="F49" s="1" t="s">
        <v>2477</v>
      </c>
      <c r="G49" s="1" t="s">
        <v>2478</v>
      </c>
      <c r="H49" s="1" t="s">
        <v>2478</v>
      </c>
      <c r="I49" s="2" t="s">
        <v>29</v>
      </c>
      <c r="J49" s="3">
        <v>35</v>
      </c>
      <c r="K49" s="3">
        <v>10600</v>
      </c>
      <c r="L49" s="3">
        <v>371000</v>
      </c>
      <c r="M49" s="1" t="s">
        <v>751</v>
      </c>
      <c r="N49" s="1" t="s">
        <v>40</v>
      </c>
      <c r="O49" s="3">
        <v>0</v>
      </c>
      <c r="P49" s="4" t="s">
        <v>5234</v>
      </c>
      <c r="Q49" s="1" t="b">
        <v>0</v>
      </c>
      <c r="R49" s="2">
        <v>10600</v>
      </c>
      <c r="S49" s="3">
        <v>371000</v>
      </c>
      <c r="T49" s="2" t="s">
        <v>29</v>
      </c>
      <c r="U49" s="3">
        <v>0</v>
      </c>
      <c r="V49" s="2" t="s">
        <v>29</v>
      </c>
      <c r="W49" s="3">
        <v>0</v>
      </c>
      <c r="X49" s="2" t="s">
        <v>29</v>
      </c>
      <c r="Y49" s="3">
        <v>0</v>
      </c>
      <c r="Z49" s="1" t="s">
        <v>29</v>
      </c>
      <c r="AA49" s="1" t="b">
        <v>0</v>
      </c>
    </row>
    <row r="50" spans="1:27" x14ac:dyDescent="0.25">
      <c r="A50" s="1"/>
      <c r="B50" s="1"/>
      <c r="C50" s="2"/>
      <c r="D50" s="1"/>
      <c r="E50" s="2"/>
      <c r="F50" s="1"/>
      <c r="G50" s="1"/>
      <c r="H50" s="1"/>
      <c r="I50" s="2"/>
      <c r="J50" s="3"/>
      <c r="K50" s="3"/>
      <c r="L50" s="6">
        <f>SUBTOTAL(9,L49)</f>
        <v>371000</v>
      </c>
      <c r="M50" s="1"/>
      <c r="N50" s="1"/>
      <c r="O50" s="3"/>
      <c r="P50" s="4"/>
      <c r="Q50" s="1"/>
      <c r="R50" s="2"/>
      <c r="S50" s="3"/>
      <c r="T50" s="2"/>
      <c r="U50" s="3"/>
      <c r="V50" s="2"/>
      <c r="W50" s="3"/>
      <c r="X50" s="2"/>
      <c r="Y50" s="3"/>
      <c r="Z50" s="1"/>
      <c r="AA50" s="1"/>
    </row>
    <row r="51" spans="1:27" x14ac:dyDescent="0.25">
      <c r="A51" s="5" t="s">
        <v>5235</v>
      </c>
      <c r="B51" s="5"/>
      <c r="C51" s="5"/>
      <c r="D51" s="5"/>
      <c r="E51" s="5"/>
      <c r="F51" s="5"/>
      <c r="G51" s="5"/>
      <c r="H51" s="5"/>
      <c r="I51" s="5"/>
      <c r="J51" s="5"/>
      <c r="K51" s="5"/>
      <c r="L51" s="5"/>
      <c r="M51" s="5"/>
      <c r="N51" s="5"/>
      <c r="O51" s="5"/>
      <c r="P51" s="5"/>
      <c r="Q51" s="5"/>
      <c r="R51" s="5"/>
      <c r="S51" s="5"/>
      <c r="T51" s="5"/>
      <c r="U51" s="5"/>
      <c r="V51" s="5"/>
      <c r="W51" s="5"/>
      <c r="X51" s="5"/>
      <c r="Y51" s="5"/>
      <c r="Z51" s="5"/>
      <c r="AA51" s="5"/>
    </row>
    <row r="52" spans="1:27" x14ac:dyDescent="0.25">
      <c r="A52" s="1" t="b">
        <v>0</v>
      </c>
      <c r="B52" s="1" t="s">
        <v>5236</v>
      </c>
      <c r="C52" s="2">
        <v>1</v>
      </c>
      <c r="D52" s="1" t="s">
        <v>27</v>
      </c>
      <c r="E52" s="2">
        <v>12</v>
      </c>
      <c r="F52" s="1" t="s">
        <v>2479</v>
      </c>
      <c r="G52" s="1" t="s">
        <v>2487</v>
      </c>
      <c r="H52" s="1" t="s">
        <v>2488</v>
      </c>
      <c r="I52" s="2" t="s">
        <v>29</v>
      </c>
      <c r="J52" s="3">
        <v>2650</v>
      </c>
      <c r="K52" s="3">
        <v>12</v>
      </c>
      <c r="L52" s="3">
        <v>31800</v>
      </c>
      <c r="M52" s="1" t="s">
        <v>2310</v>
      </c>
      <c r="N52" s="1" t="s">
        <v>40</v>
      </c>
      <c r="O52" s="3">
        <v>0</v>
      </c>
      <c r="P52" s="4" t="s">
        <v>5237</v>
      </c>
      <c r="Q52" s="1" t="b">
        <v>0</v>
      </c>
      <c r="R52" s="2">
        <v>12</v>
      </c>
      <c r="S52" s="3">
        <v>31800</v>
      </c>
      <c r="T52" s="2" t="s">
        <v>29</v>
      </c>
      <c r="U52" s="3">
        <v>0</v>
      </c>
      <c r="V52" s="2" t="s">
        <v>29</v>
      </c>
      <c r="W52" s="3">
        <v>0</v>
      </c>
      <c r="X52" s="2" t="s">
        <v>29</v>
      </c>
      <c r="Y52" s="3">
        <v>0</v>
      </c>
      <c r="Z52" s="1" t="s">
        <v>29</v>
      </c>
      <c r="AA52" s="1" t="b">
        <v>0</v>
      </c>
    </row>
    <row r="53" spans="1:27" x14ac:dyDescent="0.25">
      <c r="A53" s="1"/>
      <c r="B53" s="1"/>
      <c r="C53" s="2"/>
      <c r="D53" s="1"/>
      <c r="E53" s="2"/>
      <c r="F53" s="1"/>
      <c r="G53" s="1"/>
      <c r="H53" s="1"/>
      <c r="I53" s="2"/>
      <c r="J53" s="3"/>
      <c r="K53" s="3"/>
      <c r="L53" s="6">
        <f>SUBTOTAL(9,L52)</f>
        <v>31800</v>
      </c>
      <c r="M53" s="1"/>
      <c r="N53" s="1"/>
      <c r="O53" s="3"/>
      <c r="P53" s="4"/>
      <c r="Q53" s="1"/>
      <c r="R53" s="2"/>
      <c r="S53" s="3"/>
      <c r="T53" s="2"/>
      <c r="U53" s="3"/>
      <c r="V53" s="2"/>
      <c r="W53" s="3"/>
      <c r="X53" s="2"/>
      <c r="Y53" s="3"/>
      <c r="Z53" s="1"/>
      <c r="AA53" s="1"/>
    </row>
    <row r="54" spans="1:27" x14ac:dyDescent="0.25">
      <c r="A54" s="5" t="s">
        <v>5238</v>
      </c>
      <c r="B54" s="5"/>
      <c r="C54" s="5"/>
      <c r="D54" s="5"/>
      <c r="E54" s="5"/>
      <c r="F54" s="5"/>
      <c r="G54" s="5"/>
      <c r="H54" s="5"/>
      <c r="I54" s="5"/>
      <c r="J54" s="5"/>
      <c r="K54" s="5"/>
      <c r="L54" s="5"/>
      <c r="M54" s="5"/>
      <c r="N54" s="5"/>
      <c r="O54" s="5"/>
      <c r="P54" s="5"/>
      <c r="Q54" s="5"/>
      <c r="R54" s="5"/>
      <c r="S54" s="5"/>
      <c r="T54" s="5"/>
      <c r="U54" s="5"/>
      <c r="V54" s="5"/>
      <c r="W54" s="5"/>
      <c r="X54" s="5"/>
      <c r="Y54" s="5"/>
      <c r="Z54" s="5"/>
      <c r="AA54" s="5"/>
    </row>
    <row r="55" spans="1:27" x14ac:dyDescent="0.25">
      <c r="A55" s="1" t="b">
        <v>0</v>
      </c>
      <c r="B55" s="1" t="s">
        <v>5239</v>
      </c>
      <c r="C55" s="2">
        <v>3</v>
      </c>
      <c r="D55" s="1" t="s">
        <v>673</v>
      </c>
      <c r="E55" s="2">
        <v>77</v>
      </c>
      <c r="F55" s="1" t="s">
        <v>2489</v>
      </c>
      <c r="G55" s="1" t="s">
        <v>2592</v>
      </c>
      <c r="H55" s="1" t="s">
        <v>2593</v>
      </c>
      <c r="I55" s="2" t="s">
        <v>29</v>
      </c>
      <c r="J55" s="3">
        <v>1000</v>
      </c>
      <c r="K55" s="3">
        <v>22</v>
      </c>
      <c r="L55" s="3">
        <v>22000</v>
      </c>
      <c r="M55" s="1" t="s">
        <v>751</v>
      </c>
      <c r="N55" s="1" t="s">
        <v>40</v>
      </c>
      <c r="O55" s="3">
        <v>0</v>
      </c>
      <c r="P55" s="4" t="s">
        <v>5240</v>
      </c>
      <c r="Q55" s="1" t="b">
        <v>0</v>
      </c>
      <c r="R55" s="2">
        <v>22</v>
      </c>
      <c r="S55" s="3">
        <v>22000</v>
      </c>
      <c r="T55" s="2" t="s">
        <v>29</v>
      </c>
      <c r="U55" s="3">
        <v>0</v>
      </c>
      <c r="V55" s="2" t="s">
        <v>29</v>
      </c>
      <c r="W55" s="3">
        <v>0</v>
      </c>
      <c r="X55" s="2" t="s">
        <v>29</v>
      </c>
      <c r="Y55" s="3">
        <v>0</v>
      </c>
      <c r="Z55" s="1" t="s">
        <v>29</v>
      </c>
      <c r="AA55" s="1" t="b">
        <v>0</v>
      </c>
    </row>
    <row r="56" spans="1:27" x14ac:dyDescent="0.25">
      <c r="A56" s="1"/>
      <c r="B56" s="1"/>
      <c r="C56" s="2"/>
      <c r="D56" s="1"/>
      <c r="E56" s="2"/>
      <c r="F56" s="1"/>
      <c r="G56" s="1"/>
      <c r="H56" s="1"/>
      <c r="I56" s="2"/>
      <c r="J56" s="3"/>
      <c r="K56" s="3"/>
      <c r="L56" s="6">
        <f>SUBTOTAL(9,L55)</f>
        <v>22000</v>
      </c>
      <c r="M56" s="1"/>
      <c r="N56" s="1"/>
      <c r="O56" s="3"/>
      <c r="P56" s="4"/>
      <c r="Q56" s="1"/>
      <c r="R56" s="2"/>
      <c r="S56" s="3"/>
      <c r="T56" s="2"/>
      <c r="U56" s="3"/>
      <c r="V56" s="2"/>
      <c r="W56" s="3"/>
      <c r="X56" s="2"/>
      <c r="Y56" s="3"/>
      <c r="Z56" s="1"/>
      <c r="AA56" s="1"/>
    </row>
    <row r="57" spans="1:27" x14ac:dyDescent="0.25">
      <c r="A57" s="5" t="s">
        <v>5241</v>
      </c>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27" x14ac:dyDescent="0.25">
      <c r="A58" s="1" t="b">
        <v>0</v>
      </c>
      <c r="B58" s="1" t="s">
        <v>5242</v>
      </c>
      <c r="C58" s="2">
        <v>1</v>
      </c>
      <c r="D58" s="1" t="s">
        <v>27</v>
      </c>
      <c r="E58" s="2">
        <v>71</v>
      </c>
      <c r="F58" s="1" t="s">
        <v>2412</v>
      </c>
      <c r="G58" s="1" t="s">
        <v>2427</v>
      </c>
      <c r="H58" s="1" t="s">
        <v>2428</v>
      </c>
      <c r="I58" s="2" t="s">
        <v>29</v>
      </c>
      <c r="J58" s="3">
        <v>3850</v>
      </c>
      <c r="K58" s="3">
        <v>1</v>
      </c>
      <c r="L58" s="3">
        <v>3850</v>
      </c>
      <c r="M58" s="1" t="s">
        <v>751</v>
      </c>
      <c r="N58" s="1" t="s">
        <v>40</v>
      </c>
      <c r="O58" s="3">
        <v>0</v>
      </c>
      <c r="P58" s="4" t="s">
        <v>5243</v>
      </c>
      <c r="Q58" s="1" t="b">
        <v>0</v>
      </c>
      <c r="R58" s="2">
        <v>1</v>
      </c>
      <c r="S58" s="3">
        <v>3850</v>
      </c>
      <c r="T58" s="2" t="s">
        <v>29</v>
      </c>
      <c r="U58" s="3">
        <v>0</v>
      </c>
      <c r="V58" s="2" t="s">
        <v>29</v>
      </c>
      <c r="W58" s="3">
        <v>0</v>
      </c>
      <c r="X58" s="2" t="s">
        <v>29</v>
      </c>
      <c r="Y58" s="3">
        <v>0</v>
      </c>
      <c r="Z58" s="1" t="s">
        <v>29</v>
      </c>
      <c r="AA58" s="1" t="b">
        <v>0</v>
      </c>
    </row>
    <row r="59" spans="1:27" x14ac:dyDescent="0.25">
      <c r="A59" s="1" t="b">
        <v>0</v>
      </c>
      <c r="B59" s="1" t="s">
        <v>5244</v>
      </c>
      <c r="C59" s="2">
        <v>1</v>
      </c>
      <c r="D59" s="1" t="s">
        <v>27</v>
      </c>
      <c r="E59" s="2">
        <v>317</v>
      </c>
      <c r="F59" s="1" t="s">
        <v>2412</v>
      </c>
      <c r="G59" s="1" t="s">
        <v>5245</v>
      </c>
      <c r="H59" s="1" t="s">
        <v>2428</v>
      </c>
      <c r="I59" s="2" t="s">
        <v>29</v>
      </c>
      <c r="J59" s="3">
        <v>45000</v>
      </c>
      <c r="K59" s="3">
        <v>1</v>
      </c>
      <c r="L59" s="3">
        <v>45000</v>
      </c>
      <c r="M59" s="1" t="s">
        <v>751</v>
      </c>
      <c r="N59" s="1" t="s">
        <v>40</v>
      </c>
      <c r="O59" s="3">
        <v>0</v>
      </c>
      <c r="P59" s="4" t="s">
        <v>5243</v>
      </c>
      <c r="Q59" s="1" t="b">
        <v>0</v>
      </c>
      <c r="R59" s="2">
        <v>1</v>
      </c>
      <c r="S59" s="3">
        <v>45000</v>
      </c>
      <c r="T59" s="2" t="s">
        <v>29</v>
      </c>
      <c r="U59" s="3">
        <v>0</v>
      </c>
      <c r="V59" s="2" t="s">
        <v>29</v>
      </c>
      <c r="W59" s="3">
        <v>0</v>
      </c>
      <c r="X59" s="2" t="s">
        <v>29</v>
      </c>
      <c r="Y59" s="3">
        <v>0</v>
      </c>
      <c r="Z59" s="1" t="s">
        <v>29</v>
      </c>
      <c r="AA59" s="1" t="b">
        <v>0</v>
      </c>
    </row>
    <row r="60" spans="1:27" x14ac:dyDescent="0.25">
      <c r="A60" s="1"/>
      <c r="B60" s="1"/>
      <c r="C60" s="2"/>
      <c r="D60" s="1"/>
      <c r="E60" s="2"/>
      <c r="F60" s="1"/>
      <c r="G60" s="1"/>
      <c r="H60" s="1"/>
      <c r="I60" s="2"/>
      <c r="J60" s="3"/>
      <c r="K60" s="3"/>
      <c r="L60" s="6">
        <f>SUBTOTAL(9,L58:L59)</f>
        <v>48850</v>
      </c>
      <c r="M60" s="1"/>
      <c r="N60" s="1"/>
      <c r="O60" s="3"/>
      <c r="P60" s="4"/>
      <c r="Q60" s="1"/>
      <c r="R60" s="2"/>
      <c r="S60" s="3"/>
      <c r="T60" s="2"/>
      <c r="U60" s="3"/>
      <c r="V60" s="2"/>
      <c r="W60" s="3"/>
      <c r="X60" s="2"/>
      <c r="Y60" s="3"/>
      <c r="Z60" s="1"/>
      <c r="AA60" s="1"/>
    </row>
    <row r="61" spans="1:27" x14ac:dyDescent="0.25">
      <c r="A61" s="5" t="s">
        <v>5246</v>
      </c>
      <c r="B61" s="5"/>
      <c r="C61" s="5"/>
      <c r="D61" s="5"/>
      <c r="E61" s="5"/>
      <c r="F61" s="5"/>
      <c r="G61" s="5"/>
      <c r="H61" s="5"/>
      <c r="I61" s="5"/>
      <c r="J61" s="5"/>
      <c r="K61" s="5"/>
      <c r="L61" s="5"/>
      <c r="M61" s="5"/>
      <c r="N61" s="5"/>
      <c r="O61" s="5"/>
      <c r="P61" s="5"/>
      <c r="Q61" s="5"/>
      <c r="R61" s="5"/>
      <c r="S61" s="5"/>
      <c r="T61" s="5"/>
      <c r="U61" s="5"/>
      <c r="V61" s="5"/>
      <c r="W61" s="5"/>
      <c r="X61" s="5"/>
      <c r="Y61" s="5"/>
      <c r="Z61" s="5"/>
      <c r="AA61" s="5"/>
    </row>
    <row r="62" spans="1:27" x14ac:dyDescent="0.25">
      <c r="A62" s="1" t="b">
        <v>0</v>
      </c>
      <c r="B62" s="1" t="s">
        <v>5247</v>
      </c>
      <c r="C62" s="2">
        <v>1</v>
      </c>
      <c r="D62" s="1" t="s">
        <v>27</v>
      </c>
      <c r="E62" s="2">
        <v>8</v>
      </c>
      <c r="F62" s="1" t="s">
        <v>2479</v>
      </c>
      <c r="G62" s="1" t="s">
        <v>2480</v>
      </c>
      <c r="H62" s="1" t="s">
        <v>2481</v>
      </c>
      <c r="I62" s="2" t="s">
        <v>29</v>
      </c>
      <c r="J62" s="3">
        <v>21898.28</v>
      </c>
      <c r="K62" s="3">
        <v>12</v>
      </c>
      <c r="L62" s="3">
        <v>262779.36</v>
      </c>
      <c r="M62" s="1" t="s">
        <v>751</v>
      </c>
      <c r="N62" s="1" t="s">
        <v>40</v>
      </c>
      <c r="O62" s="3">
        <v>0</v>
      </c>
      <c r="P62" s="4" t="s">
        <v>5248</v>
      </c>
      <c r="Q62" s="1" t="b">
        <v>0</v>
      </c>
      <c r="R62" s="2">
        <v>12</v>
      </c>
      <c r="S62" s="3">
        <v>262779.36</v>
      </c>
      <c r="T62" s="2" t="s">
        <v>29</v>
      </c>
      <c r="U62" s="3">
        <v>0</v>
      </c>
      <c r="V62" s="2" t="s">
        <v>29</v>
      </c>
      <c r="W62" s="3">
        <v>0</v>
      </c>
      <c r="X62" s="2" t="s">
        <v>29</v>
      </c>
      <c r="Y62" s="3">
        <v>0</v>
      </c>
      <c r="Z62" s="1" t="s">
        <v>29</v>
      </c>
      <c r="AA62" s="1" t="b">
        <v>0</v>
      </c>
    </row>
    <row r="63" spans="1:27" x14ac:dyDescent="0.25">
      <c r="A63" s="1"/>
      <c r="B63" s="1"/>
      <c r="C63" s="2"/>
      <c r="D63" s="1"/>
      <c r="E63" s="2"/>
      <c r="F63" s="1"/>
      <c r="G63" s="1"/>
      <c r="H63" s="1"/>
      <c r="I63" s="2"/>
      <c r="J63" s="3"/>
      <c r="K63" s="3"/>
      <c r="L63" s="6">
        <f>SUBTOTAL(9,L62)</f>
        <v>262779.36</v>
      </c>
      <c r="M63" s="1"/>
      <c r="N63" s="1"/>
      <c r="O63" s="3"/>
      <c r="P63" s="4"/>
      <c r="Q63" s="1"/>
      <c r="R63" s="2"/>
      <c r="S63" s="3"/>
      <c r="T63" s="2"/>
      <c r="U63" s="3"/>
      <c r="V63" s="2"/>
      <c r="W63" s="3"/>
      <c r="X63" s="2"/>
      <c r="Y63" s="3"/>
      <c r="Z63" s="1"/>
      <c r="AA63" s="1"/>
    </row>
    <row r="64" spans="1:27" x14ac:dyDescent="0.25">
      <c r="A64" s="5" t="s">
        <v>5249</v>
      </c>
      <c r="B64" s="5"/>
      <c r="C64" s="5"/>
      <c r="D64" s="5"/>
      <c r="E64" s="5"/>
      <c r="F64" s="5"/>
      <c r="G64" s="5"/>
      <c r="H64" s="5"/>
      <c r="I64" s="5"/>
      <c r="J64" s="5"/>
      <c r="K64" s="5"/>
      <c r="L64" s="5"/>
      <c r="M64" s="5"/>
      <c r="N64" s="5"/>
      <c r="O64" s="5"/>
      <c r="P64" s="5"/>
      <c r="Q64" s="5"/>
      <c r="R64" s="5"/>
      <c r="S64" s="5"/>
      <c r="T64" s="5"/>
      <c r="U64" s="5"/>
      <c r="V64" s="5"/>
      <c r="W64" s="5"/>
      <c r="X64" s="5"/>
      <c r="Y64" s="5"/>
      <c r="Z64" s="5"/>
      <c r="AA64" s="5"/>
    </row>
    <row r="65" spans="1:27" x14ac:dyDescent="0.25">
      <c r="A65" s="1" t="b">
        <v>0</v>
      </c>
      <c r="B65" s="1" t="s">
        <v>5250</v>
      </c>
      <c r="C65" s="2">
        <v>4</v>
      </c>
      <c r="D65" s="1" t="s">
        <v>848</v>
      </c>
      <c r="E65" s="2">
        <v>236</v>
      </c>
      <c r="F65" s="1" t="s">
        <v>2507</v>
      </c>
      <c r="G65" s="1" t="s">
        <v>2606</v>
      </c>
      <c r="H65" s="1" t="s">
        <v>2606</v>
      </c>
      <c r="I65" s="2" t="s">
        <v>29</v>
      </c>
      <c r="J65" s="3">
        <v>700000</v>
      </c>
      <c r="K65" s="3">
        <v>1</v>
      </c>
      <c r="L65" s="3">
        <v>700000</v>
      </c>
      <c r="M65" s="1" t="s">
        <v>2310</v>
      </c>
      <c r="N65" s="1" t="s">
        <v>40</v>
      </c>
      <c r="O65" s="3">
        <v>0</v>
      </c>
      <c r="P65" s="4" t="s">
        <v>5251</v>
      </c>
      <c r="Q65" s="1" t="b">
        <v>0</v>
      </c>
      <c r="R65" s="2">
        <v>1</v>
      </c>
      <c r="S65" s="3">
        <v>700000</v>
      </c>
      <c r="T65" s="2" t="s">
        <v>29</v>
      </c>
      <c r="U65" s="3">
        <v>0</v>
      </c>
      <c r="V65" s="2" t="s">
        <v>29</v>
      </c>
      <c r="W65" s="3">
        <v>0</v>
      </c>
      <c r="X65" s="2" t="s">
        <v>29</v>
      </c>
      <c r="Y65" s="3">
        <v>0</v>
      </c>
      <c r="Z65" s="1" t="s">
        <v>29</v>
      </c>
      <c r="AA65" s="1" t="b">
        <v>0</v>
      </c>
    </row>
    <row r="66" spans="1:27" x14ac:dyDescent="0.25">
      <c r="A66" s="1"/>
      <c r="B66" s="1"/>
      <c r="C66" s="2"/>
      <c r="D66" s="1"/>
      <c r="E66" s="2"/>
      <c r="F66" s="1"/>
      <c r="G66" s="1"/>
      <c r="H66" s="1"/>
      <c r="I66" s="2"/>
      <c r="J66" s="3"/>
      <c r="K66" s="3"/>
      <c r="L66" s="6">
        <f>SUBTOTAL(9,L65)</f>
        <v>700000</v>
      </c>
      <c r="M66" s="1"/>
      <c r="N66" s="1"/>
      <c r="O66" s="3"/>
      <c r="P66" s="4"/>
      <c r="Q66" s="1"/>
      <c r="R66" s="2"/>
      <c r="S66" s="3"/>
      <c r="T66" s="2"/>
      <c r="U66" s="3"/>
      <c r="V66" s="2"/>
      <c r="W66" s="3"/>
      <c r="X66" s="2"/>
      <c r="Y66" s="3"/>
      <c r="Z66" s="1"/>
      <c r="AA66" s="1"/>
    </row>
    <row r="67" spans="1:27" x14ac:dyDescent="0.25">
      <c r="A67" s="5" t="s">
        <v>5252</v>
      </c>
      <c r="B67" s="5"/>
      <c r="C67" s="5"/>
      <c r="D67" s="5"/>
      <c r="E67" s="5"/>
      <c r="F67" s="5"/>
      <c r="G67" s="5"/>
      <c r="H67" s="5"/>
      <c r="I67" s="5"/>
      <c r="J67" s="5"/>
      <c r="K67" s="5"/>
      <c r="L67" s="5"/>
      <c r="M67" s="5"/>
      <c r="N67" s="5"/>
      <c r="O67" s="5"/>
      <c r="P67" s="5"/>
      <c r="Q67" s="5"/>
      <c r="R67" s="5"/>
      <c r="S67" s="5"/>
      <c r="T67" s="5"/>
      <c r="U67" s="5"/>
      <c r="V67" s="5"/>
      <c r="W67" s="5"/>
      <c r="X67" s="5"/>
      <c r="Y67" s="5"/>
      <c r="Z67" s="5"/>
      <c r="AA67" s="5"/>
    </row>
    <row r="68" spans="1:27" x14ac:dyDescent="0.25">
      <c r="A68" s="1" t="b">
        <v>0</v>
      </c>
      <c r="B68" s="1" t="s">
        <v>5253</v>
      </c>
      <c r="C68" s="2">
        <v>2</v>
      </c>
      <c r="D68" s="1" t="s">
        <v>767</v>
      </c>
      <c r="E68" s="2">
        <v>76</v>
      </c>
      <c r="F68" s="1" t="s">
        <v>2489</v>
      </c>
      <c r="G68" s="1" t="s">
        <v>2596</v>
      </c>
      <c r="H68" s="1" t="s">
        <v>2597</v>
      </c>
      <c r="I68" s="2" t="s">
        <v>29</v>
      </c>
      <c r="J68" s="3">
        <v>909</v>
      </c>
      <c r="K68" s="3">
        <v>55</v>
      </c>
      <c r="L68" s="3">
        <v>49995</v>
      </c>
      <c r="M68" s="1" t="s">
        <v>751</v>
      </c>
      <c r="N68" s="1" t="s">
        <v>40</v>
      </c>
      <c r="O68" s="3">
        <v>0</v>
      </c>
      <c r="P68" s="4" t="s">
        <v>5254</v>
      </c>
      <c r="Q68" s="1" t="b">
        <v>0</v>
      </c>
      <c r="R68" s="2">
        <v>55</v>
      </c>
      <c r="S68" s="3">
        <v>49995</v>
      </c>
      <c r="T68" s="2" t="s">
        <v>29</v>
      </c>
      <c r="U68" s="3">
        <v>0</v>
      </c>
      <c r="V68" s="2" t="s">
        <v>29</v>
      </c>
      <c r="W68" s="3">
        <v>0</v>
      </c>
      <c r="X68" s="2" t="s">
        <v>29</v>
      </c>
      <c r="Y68" s="3">
        <v>0</v>
      </c>
      <c r="Z68" s="1" t="s">
        <v>29</v>
      </c>
      <c r="AA68" s="1" t="b">
        <v>0</v>
      </c>
    </row>
    <row r="69" spans="1:27" x14ac:dyDescent="0.25">
      <c r="A69" s="1"/>
      <c r="B69" s="1"/>
      <c r="C69" s="2"/>
      <c r="D69" s="1"/>
      <c r="E69" s="2"/>
      <c r="F69" s="1"/>
      <c r="G69" s="1"/>
      <c r="H69" s="1"/>
      <c r="I69" s="2"/>
      <c r="J69" s="3"/>
      <c r="K69" s="3"/>
      <c r="L69" s="6">
        <f>SUBTOTAL(9,L68)</f>
        <v>49995</v>
      </c>
      <c r="M69" s="1"/>
      <c r="N69" s="1"/>
      <c r="O69" s="3"/>
      <c r="P69" s="4"/>
      <c r="Q69" s="1"/>
      <c r="R69" s="2"/>
      <c r="S69" s="3"/>
      <c r="T69" s="2"/>
      <c r="U69" s="3"/>
      <c r="V69" s="2"/>
      <c r="W69" s="3"/>
      <c r="X69" s="2"/>
      <c r="Y69" s="3"/>
      <c r="Z69" s="1"/>
      <c r="AA69" s="1"/>
    </row>
    <row r="70" spans="1:27" x14ac:dyDescent="0.25">
      <c r="A70" s="5" t="s">
        <v>5255</v>
      </c>
      <c r="B70" s="5"/>
      <c r="C70" s="5"/>
      <c r="D70" s="5"/>
      <c r="E70" s="5"/>
      <c r="F70" s="5"/>
      <c r="G70" s="5"/>
      <c r="H70" s="5"/>
      <c r="I70" s="5"/>
      <c r="J70" s="5"/>
      <c r="K70" s="5"/>
      <c r="L70" s="5"/>
      <c r="M70" s="5"/>
      <c r="N70" s="5"/>
      <c r="O70" s="5"/>
      <c r="P70" s="5"/>
      <c r="Q70" s="5"/>
      <c r="R70" s="5"/>
      <c r="S70" s="5"/>
      <c r="T70" s="5"/>
      <c r="U70" s="5"/>
      <c r="V70" s="5"/>
      <c r="W70" s="5"/>
      <c r="X70" s="5"/>
      <c r="Y70" s="5"/>
      <c r="Z70" s="5"/>
      <c r="AA70" s="5"/>
    </row>
    <row r="71" spans="1:27" x14ac:dyDescent="0.25">
      <c r="A71" s="1" t="b">
        <v>0</v>
      </c>
      <c r="B71" s="1" t="s">
        <v>5256</v>
      </c>
      <c r="C71" s="2">
        <v>1</v>
      </c>
      <c r="D71" s="1" t="s">
        <v>27</v>
      </c>
      <c r="E71" s="2">
        <v>25</v>
      </c>
      <c r="F71" s="1" t="s">
        <v>2404</v>
      </c>
      <c r="G71" s="1" t="s">
        <v>2405</v>
      </c>
      <c r="H71" s="1" t="s">
        <v>2405</v>
      </c>
      <c r="I71" s="2" t="s">
        <v>29</v>
      </c>
      <c r="J71" s="3">
        <v>250000</v>
      </c>
      <c r="K71" s="3">
        <v>1</v>
      </c>
      <c r="L71" s="3">
        <v>250000</v>
      </c>
      <c r="M71" s="1" t="s">
        <v>2310</v>
      </c>
      <c r="N71" s="1" t="s">
        <v>40</v>
      </c>
      <c r="O71" s="3">
        <v>0</v>
      </c>
      <c r="P71" s="4" t="s">
        <v>5257</v>
      </c>
      <c r="Q71" s="1" t="b">
        <v>0</v>
      </c>
      <c r="R71" s="2">
        <v>1</v>
      </c>
      <c r="S71" s="3">
        <v>250000</v>
      </c>
      <c r="T71" s="2" t="s">
        <v>29</v>
      </c>
      <c r="U71" s="3">
        <v>0</v>
      </c>
      <c r="V71" s="2" t="s">
        <v>29</v>
      </c>
      <c r="W71" s="3">
        <v>0</v>
      </c>
      <c r="X71" s="2" t="s">
        <v>29</v>
      </c>
      <c r="Y71" s="3">
        <v>0</v>
      </c>
      <c r="Z71" s="1" t="s">
        <v>29</v>
      </c>
      <c r="AA71" s="1" t="b">
        <v>0</v>
      </c>
    </row>
    <row r="72" spans="1:27" x14ac:dyDescent="0.25">
      <c r="A72" s="1"/>
      <c r="B72" s="1"/>
      <c r="C72" s="2"/>
      <c r="D72" s="1"/>
      <c r="E72" s="2"/>
      <c r="F72" s="1"/>
      <c r="G72" s="1"/>
      <c r="H72" s="1"/>
      <c r="I72" s="2"/>
      <c r="J72" s="3"/>
      <c r="K72" s="3"/>
      <c r="L72" s="6">
        <f>SUBTOTAL(9,L71)</f>
        <v>250000</v>
      </c>
      <c r="M72" s="1"/>
      <c r="N72" s="1"/>
      <c r="O72" s="3"/>
      <c r="P72" s="4"/>
      <c r="Q72" s="1"/>
      <c r="R72" s="2"/>
      <c r="S72" s="3"/>
      <c r="T72" s="2"/>
      <c r="U72" s="3"/>
      <c r="V72" s="2"/>
      <c r="W72" s="3"/>
      <c r="X72" s="2"/>
      <c r="Y72" s="3"/>
      <c r="Z72" s="1"/>
      <c r="AA72" s="1"/>
    </row>
    <row r="73" spans="1:27" x14ac:dyDescent="0.25">
      <c r="A73" s="5" t="s">
        <v>5258</v>
      </c>
      <c r="B73" s="5"/>
      <c r="C73" s="5"/>
      <c r="D73" s="5"/>
      <c r="E73" s="5"/>
      <c r="F73" s="5"/>
      <c r="G73" s="5"/>
      <c r="H73" s="5"/>
      <c r="I73" s="5"/>
      <c r="J73" s="5"/>
      <c r="K73" s="5"/>
      <c r="L73" s="5"/>
      <c r="M73" s="5"/>
      <c r="N73" s="5"/>
      <c r="O73" s="5"/>
      <c r="P73" s="5"/>
      <c r="Q73" s="5"/>
      <c r="R73" s="5"/>
      <c r="S73" s="5"/>
      <c r="T73" s="5"/>
      <c r="U73" s="5"/>
      <c r="V73" s="5"/>
      <c r="W73" s="5"/>
      <c r="X73" s="5"/>
      <c r="Y73" s="5"/>
      <c r="Z73" s="5"/>
      <c r="AA73" s="5"/>
    </row>
    <row r="74" spans="1:27" x14ac:dyDescent="0.25">
      <c r="A74" s="1" t="b">
        <v>0</v>
      </c>
      <c r="B74" s="1" t="s">
        <v>5259</v>
      </c>
      <c r="C74" s="2">
        <v>3</v>
      </c>
      <c r="D74" s="1" t="s">
        <v>701</v>
      </c>
      <c r="E74" s="2">
        <v>75</v>
      </c>
      <c r="F74" s="1" t="s">
        <v>2507</v>
      </c>
      <c r="G74" s="1" t="s">
        <v>2575</v>
      </c>
      <c r="H74" s="1" t="s">
        <v>2576</v>
      </c>
      <c r="I74" s="2" t="s">
        <v>29</v>
      </c>
      <c r="J74" s="3">
        <v>160000</v>
      </c>
      <c r="K74" s="3">
        <v>1</v>
      </c>
      <c r="L74" s="3">
        <v>160000</v>
      </c>
      <c r="M74" s="1" t="s">
        <v>751</v>
      </c>
      <c r="N74" s="1" t="s">
        <v>40</v>
      </c>
      <c r="O74" s="3">
        <v>0</v>
      </c>
      <c r="P74" s="4" t="s">
        <v>5260</v>
      </c>
      <c r="Q74" s="1" t="b">
        <v>0</v>
      </c>
      <c r="R74" s="2">
        <v>1</v>
      </c>
      <c r="S74" s="3">
        <v>160000</v>
      </c>
      <c r="T74" s="2" t="s">
        <v>29</v>
      </c>
      <c r="U74" s="3">
        <v>0</v>
      </c>
      <c r="V74" s="2" t="s">
        <v>29</v>
      </c>
      <c r="W74" s="3">
        <v>0</v>
      </c>
      <c r="X74" s="2" t="s">
        <v>29</v>
      </c>
      <c r="Y74" s="3">
        <v>0</v>
      </c>
      <c r="Z74" s="1" t="s">
        <v>29</v>
      </c>
      <c r="AA74" s="1" t="b">
        <v>0</v>
      </c>
    </row>
    <row r="75" spans="1:27" x14ac:dyDescent="0.25">
      <c r="A75" s="1"/>
      <c r="B75" s="1"/>
      <c r="C75" s="2"/>
      <c r="D75" s="1"/>
      <c r="E75" s="2"/>
      <c r="F75" s="1"/>
      <c r="G75" s="1"/>
      <c r="H75" s="1"/>
      <c r="I75" s="2"/>
      <c r="J75" s="3"/>
      <c r="K75" s="3"/>
      <c r="L75" s="6">
        <f>SUBTOTAL(9,L74)</f>
        <v>160000</v>
      </c>
      <c r="M75" s="1"/>
      <c r="N75" s="1"/>
      <c r="O75" s="3"/>
      <c r="P75" s="4"/>
      <c r="Q75" s="1"/>
      <c r="R75" s="2"/>
      <c r="S75" s="3"/>
      <c r="T75" s="2"/>
      <c r="U75" s="3"/>
      <c r="V75" s="2"/>
      <c r="W75" s="3"/>
      <c r="X75" s="2"/>
      <c r="Y75" s="3"/>
      <c r="Z75" s="1"/>
      <c r="AA75" s="1"/>
    </row>
    <row r="76" spans="1:27" x14ac:dyDescent="0.25">
      <c r="A76" s="5" t="s">
        <v>5261</v>
      </c>
      <c r="B76" s="5"/>
      <c r="C76" s="5"/>
      <c r="D76" s="5"/>
      <c r="E76" s="5"/>
      <c r="F76" s="5"/>
      <c r="G76" s="5"/>
      <c r="H76" s="5"/>
      <c r="I76" s="5"/>
      <c r="J76" s="5"/>
      <c r="K76" s="5"/>
      <c r="L76" s="5"/>
      <c r="M76" s="5"/>
      <c r="N76" s="5"/>
      <c r="O76" s="5"/>
      <c r="P76" s="5"/>
      <c r="Q76" s="5"/>
      <c r="R76" s="5"/>
      <c r="S76" s="5"/>
      <c r="T76" s="5"/>
      <c r="U76" s="5"/>
      <c r="V76" s="5"/>
      <c r="W76" s="5"/>
      <c r="X76" s="5"/>
      <c r="Y76" s="5"/>
      <c r="Z76" s="5"/>
      <c r="AA76" s="5"/>
    </row>
    <row r="77" spans="1:27" x14ac:dyDescent="0.25">
      <c r="A77" s="1" t="b">
        <v>0</v>
      </c>
      <c r="B77" s="1" t="s">
        <v>5262</v>
      </c>
      <c r="C77" s="2">
        <v>3</v>
      </c>
      <c r="D77" s="1" t="s">
        <v>762</v>
      </c>
      <c r="E77" s="2">
        <v>239</v>
      </c>
      <c r="F77" s="1" t="s">
        <v>2507</v>
      </c>
      <c r="G77" s="1" t="s">
        <v>2622</v>
      </c>
      <c r="H77" s="1" t="s">
        <v>2622</v>
      </c>
      <c r="I77" s="2" t="s">
        <v>29</v>
      </c>
      <c r="J77" s="3">
        <v>50000</v>
      </c>
      <c r="K77" s="3">
        <v>1</v>
      </c>
      <c r="L77" s="3">
        <v>50000</v>
      </c>
      <c r="M77" s="1" t="s">
        <v>1078</v>
      </c>
      <c r="N77" s="1" t="s">
        <v>40</v>
      </c>
      <c r="O77" s="3">
        <v>0</v>
      </c>
      <c r="P77" s="4" t="s">
        <v>5263</v>
      </c>
      <c r="Q77" s="1" t="b">
        <v>0</v>
      </c>
      <c r="R77" s="2">
        <v>1</v>
      </c>
      <c r="S77" s="3">
        <v>50000</v>
      </c>
      <c r="T77" s="2" t="s">
        <v>29</v>
      </c>
      <c r="U77" s="3">
        <v>0</v>
      </c>
      <c r="V77" s="2" t="s">
        <v>29</v>
      </c>
      <c r="W77" s="3">
        <v>0</v>
      </c>
      <c r="X77" s="2" t="s">
        <v>29</v>
      </c>
      <c r="Y77" s="3">
        <v>0</v>
      </c>
      <c r="Z77" s="1" t="s">
        <v>29</v>
      </c>
      <c r="AA77" s="1" t="b">
        <v>0</v>
      </c>
    </row>
    <row r="78" spans="1:27" x14ac:dyDescent="0.25">
      <c r="A78" s="1"/>
      <c r="B78" s="1"/>
      <c r="C78" s="2"/>
      <c r="D78" s="1"/>
      <c r="E78" s="2"/>
      <c r="F78" s="1"/>
      <c r="G78" s="1"/>
      <c r="H78" s="1"/>
      <c r="I78" s="2"/>
      <c r="J78" s="3"/>
      <c r="K78" s="3"/>
      <c r="L78" s="6">
        <f>SUBTOTAL(9,L77)</f>
        <v>50000</v>
      </c>
      <c r="M78" s="1"/>
      <c r="N78" s="1"/>
      <c r="O78" s="3"/>
      <c r="P78" s="4"/>
      <c r="Q78" s="1"/>
      <c r="R78" s="2"/>
      <c r="S78" s="3"/>
      <c r="T78" s="2"/>
      <c r="U78" s="3"/>
      <c r="V78" s="2"/>
      <c r="W78" s="3"/>
      <c r="X78" s="2"/>
      <c r="Y78" s="3"/>
      <c r="Z78" s="1"/>
      <c r="AA78" s="1"/>
    </row>
    <row r="79" spans="1:27" x14ac:dyDescent="0.25">
      <c r="A79" s="5" t="s">
        <v>5264</v>
      </c>
      <c r="B79" s="5"/>
      <c r="C79" s="5"/>
      <c r="D79" s="5"/>
      <c r="E79" s="5"/>
      <c r="F79" s="5"/>
      <c r="G79" s="5"/>
      <c r="H79" s="5"/>
      <c r="I79" s="5"/>
      <c r="J79" s="5"/>
      <c r="K79" s="5"/>
      <c r="L79" s="5"/>
      <c r="M79" s="5"/>
      <c r="N79" s="5"/>
      <c r="O79" s="5"/>
      <c r="P79" s="5"/>
      <c r="Q79" s="5"/>
      <c r="R79" s="5"/>
      <c r="S79" s="5"/>
      <c r="T79" s="5"/>
      <c r="U79" s="5"/>
      <c r="V79" s="5"/>
      <c r="W79" s="5"/>
      <c r="X79" s="5"/>
      <c r="Y79" s="5"/>
      <c r="Z79" s="5"/>
      <c r="AA79" s="5"/>
    </row>
    <row r="80" spans="1:27" x14ac:dyDescent="0.25">
      <c r="A80" s="1" t="b">
        <v>0</v>
      </c>
      <c r="B80" s="1" t="s">
        <v>5265</v>
      </c>
      <c r="C80" s="2">
        <v>3</v>
      </c>
      <c r="D80" s="1" t="s">
        <v>762</v>
      </c>
      <c r="E80" s="2">
        <v>238</v>
      </c>
      <c r="F80" s="1" t="s">
        <v>2507</v>
      </c>
      <c r="G80" s="1" t="s">
        <v>2618</v>
      </c>
      <c r="H80" s="1" t="s">
        <v>2618</v>
      </c>
      <c r="I80" s="2" t="s">
        <v>29</v>
      </c>
      <c r="J80" s="3">
        <v>30000</v>
      </c>
      <c r="K80" s="3">
        <v>1</v>
      </c>
      <c r="L80" s="3">
        <v>30000</v>
      </c>
      <c r="M80" s="1" t="s">
        <v>2310</v>
      </c>
      <c r="N80" s="1" t="s">
        <v>40</v>
      </c>
      <c r="O80" s="3">
        <v>0</v>
      </c>
      <c r="P80" s="4" t="s">
        <v>5266</v>
      </c>
      <c r="Q80" s="1" t="b">
        <v>0</v>
      </c>
      <c r="R80" s="2">
        <v>1</v>
      </c>
      <c r="S80" s="3">
        <v>30000</v>
      </c>
      <c r="T80" s="2" t="s">
        <v>29</v>
      </c>
      <c r="U80" s="3">
        <v>0</v>
      </c>
      <c r="V80" s="2" t="s">
        <v>29</v>
      </c>
      <c r="W80" s="3">
        <v>0</v>
      </c>
      <c r="X80" s="2" t="s">
        <v>29</v>
      </c>
      <c r="Y80" s="3">
        <v>0</v>
      </c>
      <c r="Z80" s="1" t="s">
        <v>29</v>
      </c>
      <c r="AA80" s="1" t="b">
        <v>0</v>
      </c>
    </row>
    <row r="81" spans="1:27" x14ac:dyDescent="0.25">
      <c r="A81" s="1"/>
      <c r="B81" s="1"/>
      <c r="C81" s="2"/>
      <c r="D81" s="1"/>
      <c r="E81" s="2"/>
      <c r="F81" s="1"/>
      <c r="G81" s="1"/>
      <c r="H81" s="1"/>
      <c r="I81" s="2"/>
      <c r="J81" s="3"/>
      <c r="K81" s="3"/>
      <c r="L81" s="6">
        <f>SUBTOTAL(9,L80)</f>
        <v>30000</v>
      </c>
      <c r="M81" s="1"/>
      <c r="N81" s="1"/>
      <c r="O81" s="3"/>
      <c r="P81" s="4"/>
      <c r="Q81" s="1"/>
      <c r="R81" s="2"/>
      <c r="S81" s="3"/>
      <c r="T81" s="2"/>
      <c r="U81" s="3"/>
      <c r="V81" s="2"/>
      <c r="W81" s="3"/>
      <c r="X81" s="2"/>
      <c r="Y81" s="3"/>
      <c r="Z81" s="1"/>
      <c r="AA81" s="1"/>
    </row>
    <row r="82" spans="1:27" x14ac:dyDescent="0.25">
      <c r="A82" s="5" t="s">
        <v>5267</v>
      </c>
      <c r="B82" s="5"/>
      <c r="C82" s="5"/>
      <c r="D82" s="5"/>
      <c r="E82" s="5"/>
      <c r="F82" s="5"/>
      <c r="G82" s="5"/>
      <c r="H82" s="5"/>
      <c r="I82" s="5"/>
      <c r="J82" s="5"/>
      <c r="K82" s="5"/>
      <c r="L82" s="5"/>
      <c r="M82" s="5"/>
      <c r="N82" s="5"/>
      <c r="O82" s="5"/>
      <c r="P82" s="5"/>
      <c r="Q82" s="5"/>
      <c r="R82" s="5"/>
      <c r="S82" s="5"/>
      <c r="T82" s="5"/>
      <c r="U82" s="5"/>
      <c r="V82" s="5"/>
      <c r="W82" s="5"/>
      <c r="X82" s="5"/>
      <c r="Y82" s="5"/>
      <c r="Z82" s="5"/>
      <c r="AA82" s="5"/>
    </row>
    <row r="83" spans="1:27" x14ac:dyDescent="0.25">
      <c r="A83" s="1" t="b">
        <v>0</v>
      </c>
      <c r="B83" s="1" t="s">
        <v>5268</v>
      </c>
      <c r="C83" s="2">
        <v>3</v>
      </c>
      <c r="D83" s="1" t="s">
        <v>762</v>
      </c>
      <c r="E83" s="2">
        <v>237</v>
      </c>
      <c r="F83" s="1" t="s">
        <v>2507</v>
      </c>
      <c r="G83" s="1" t="s">
        <v>2614</v>
      </c>
      <c r="H83" s="1" t="s">
        <v>2614</v>
      </c>
      <c r="I83" s="2" t="s">
        <v>29</v>
      </c>
      <c r="J83" s="3">
        <v>50000</v>
      </c>
      <c r="K83" s="3">
        <v>1</v>
      </c>
      <c r="L83" s="3">
        <v>50000</v>
      </c>
      <c r="M83" s="1" t="s">
        <v>751</v>
      </c>
      <c r="N83" s="1" t="s">
        <v>40</v>
      </c>
      <c r="O83" s="3">
        <v>0</v>
      </c>
      <c r="P83" s="4" t="s">
        <v>5269</v>
      </c>
      <c r="Q83" s="1" t="b">
        <v>0</v>
      </c>
      <c r="R83" s="2">
        <v>1</v>
      </c>
      <c r="S83" s="3">
        <v>50000</v>
      </c>
      <c r="T83" s="2" t="s">
        <v>29</v>
      </c>
      <c r="U83" s="3">
        <v>0</v>
      </c>
      <c r="V83" s="2" t="s">
        <v>29</v>
      </c>
      <c r="W83" s="3">
        <v>0</v>
      </c>
      <c r="X83" s="2" t="s">
        <v>29</v>
      </c>
      <c r="Y83" s="3">
        <v>0</v>
      </c>
      <c r="Z83" s="1" t="s">
        <v>29</v>
      </c>
      <c r="AA83" s="1" t="b">
        <v>0</v>
      </c>
    </row>
    <row r="84" spans="1:27" x14ac:dyDescent="0.25">
      <c r="A84" s="1"/>
      <c r="B84" s="1"/>
      <c r="C84" s="2"/>
      <c r="D84" s="1"/>
      <c r="E84" s="2"/>
      <c r="F84" s="1"/>
      <c r="G84" s="1"/>
      <c r="H84" s="1"/>
      <c r="I84" s="2"/>
      <c r="J84" s="3"/>
      <c r="K84" s="3"/>
      <c r="L84" s="6">
        <f>SUBTOTAL(9,L83)</f>
        <v>50000</v>
      </c>
      <c r="M84" s="1"/>
      <c r="N84" s="1"/>
      <c r="O84" s="3"/>
      <c r="P84" s="4"/>
      <c r="Q84" s="1"/>
      <c r="R84" s="2"/>
      <c r="S84" s="3"/>
      <c r="T84" s="2"/>
      <c r="U84" s="3"/>
      <c r="V84" s="2"/>
      <c r="W84" s="3"/>
      <c r="X84" s="2"/>
      <c r="Y84" s="3"/>
      <c r="Z84" s="1"/>
      <c r="AA84" s="1"/>
    </row>
    <row r="85" spans="1:27" x14ac:dyDescent="0.25">
      <c r="A85" s="5" t="s">
        <v>5270</v>
      </c>
      <c r="B85" s="5"/>
      <c r="C85" s="5"/>
      <c r="D85" s="5"/>
      <c r="E85" s="5"/>
      <c r="F85" s="5"/>
      <c r="G85" s="5"/>
      <c r="H85" s="5"/>
      <c r="I85" s="5"/>
      <c r="J85" s="5"/>
      <c r="K85" s="5"/>
      <c r="L85" s="5"/>
      <c r="M85" s="5"/>
      <c r="N85" s="5"/>
      <c r="O85" s="5"/>
      <c r="P85" s="5"/>
      <c r="Q85" s="5"/>
      <c r="R85" s="5"/>
      <c r="S85" s="5"/>
      <c r="T85" s="5"/>
      <c r="U85" s="5"/>
      <c r="V85" s="5"/>
      <c r="W85" s="5"/>
      <c r="X85" s="5"/>
      <c r="Y85" s="5"/>
      <c r="Z85" s="5"/>
      <c r="AA85" s="5"/>
    </row>
    <row r="86" spans="1:27" x14ac:dyDescent="0.25">
      <c r="A86" s="1" t="b">
        <v>0</v>
      </c>
      <c r="B86" s="1" t="s">
        <v>5271</v>
      </c>
      <c r="C86" s="2">
        <v>3</v>
      </c>
      <c r="D86" s="1" t="s">
        <v>762</v>
      </c>
      <c r="E86" s="2">
        <v>188</v>
      </c>
      <c r="F86" s="1" t="s">
        <v>2525</v>
      </c>
      <c r="G86" s="1" t="s">
        <v>2535</v>
      </c>
      <c r="H86" s="1" t="s">
        <v>2535</v>
      </c>
      <c r="I86" s="2" t="s">
        <v>29</v>
      </c>
      <c r="J86" s="3">
        <v>1500</v>
      </c>
      <c r="K86" s="3">
        <v>2</v>
      </c>
      <c r="L86" s="3">
        <v>3000</v>
      </c>
      <c r="M86" s="1" t="s">
        <v>751</v>
      </c>
      <c r="N86" s="1" t="s">
        <v>40</v>
      </c>
      <c r="O86" s="3">
        <v>0</v>
      </c>
      <c r="P86" s="4" t="s">
        <v>5272</v>
      </c>
      <c r="Q86" s="1" t="b">
        <v>0</v>
      </c>
      <c r="R86" s="2">
        <v>2</v>
      </c>
      <c r="S86" s="3">
        <v>3000</v>
      </c>
      <c r="T86" s="2" t="s">
        <v>29</v>
      </c>
      <c r="U86" s="3">
        <v>0</v>
      </c>
      <c r="V86" s="2" t="s">
        <v>29</v>
      </c>
      <c r="W86" s="3">
        <v>0</v>
      </c>
      <c r="X86" s="2" t="s">
        <v>29</v>
      </c>
      <c r="Y86" s="3">
        <v>0</v>
      </c>
      <c r="Z86" s="1" t="s">
        <v>29</v>
      </c>
      <c r="AA86" s="1" t="b">
        <v>0</v>
      </c>
    </row>
    <row r="87" spans="1:27" x14ac:dyDescent="0.25">
      <c r="A87" s="1" t="b">
        <v>0</v>
      </c>
      <c r="B87" s="1" t="s">
        <v>5273</v>
      </c>
      <c r="C87" s="2">
        <v>3</v>
      </c>
      <c r="D87" s="1" t="s">
        <v>762</v>
      </c>
      <c r="E87" s="2">
        <v>189</v>
      </c>
      <c r="F87" s="1" t="s">
        <v>2525</v>
      </c>
      <c r="G87" s="1" t="s">
        <v>2536</v>
      </c>
      <c r="H87" s="1" t="s">
        <v>2536</v>
      </c>
      <c r="I87" s="2" t="s">
        <v>29</v>
      </c>
      <c r="J87" s="3">
        <v>6000</v>
      </c>
      <c r="K87" s="3">
        <v>1</v>
      </c>
      <c r="L87" s="3">
        <v>6000</v>
      </c>
      <c r="M87" s="1" t="s">
        <v>751</v>
      </c>
      <c r="N87" s="1" t="s">
        <v>40</v>
      </c>
      <c r="O87" s="3">
        <v>0</v>
      </c>
      <c r="P87" s="4" t="s">
        <v>5272</v>
      </c>
      <c r="Q87" s="1" t="b">
        <v>0</v>
      </c>
      <c r="R87" s="2">
        <v>1</v>
      </c>
      <c r="S87" s="3">
        <v>6000</v>
      </c>
      <c r="T87" s="2" t="s">
        <v>29</v>
      </c>
      <c r="U87" s="3">
        <v>0</v>
      </c>
      <c r="V87" s="2" t="s">
        <v>29</v>
      </c>
      <c r="W87" s="3">
        <v>0</v>
      </c>
      <c r="X87" s="2" t="s">
        <v>29</v>
      </c>
      <c r="Y87" s="3">
        <v>0</v>
      </c>
      <c r="Z87" s="1" t="s">
        <v>29</v>
      </c>
      <c r="AA87" s="1" t="b">
        <v>0</v>
      </c>
    </row>
    <row r="88" spans="1:27" x14ac:dyDescent="0.25">
      <c r="A88" s="1" t="b">
        <v>0</v>
      </c>
      <c r="B88" s="1" t="s">
        <v>5274</v>
      </c>
      <c r="C88" s="2">
        <v>3</v>
      </c>
      <c r="D88" s="1" t="s">
        <v>762</v>
      </c>
      <c r="E88" s="2">
        <v>190</v>
      </c>
      <c r="F88" s="1" t="s">
        <v>2525</v>
      </c>
      <c r="G88" s="1" t="s">
        <v>2537</v>
      </c>
      <c r="H88" s="1" t="s">
        <v>2537</v>
      </c>
      <c r="I88" s="2" t="s">
        <v>29</v>
      </c>
      <c r="J88" s="3">
        <v>1500</v>
      </c>
      <c r="K88" s="3">
        <v>2</v>
      </c>
      <c r="L88" s="3">
        <v>3000</v>
      </c>
      <c r="M88" s="1" t="s">
        <v>751</v>
      </c>
      <c r="N88" s="1" t="s">
        <v>40</v>
      </c>
      <c r="O88" s="3">
        <v>0</v>
      </c>
      <c r="P88" s="4" t="s">
        <v>5272</v>
      </c>
      <c r="Q88" s="1" t="b">
        <v>0</v>
      </c>
      <c r="R88" s="2">
        <v>2</v>
      </c>
      <c r="S88" s="3">
        <v>3000</v>
      </c>
      <c r="T88" s="2" t="s">
        <v>29</v>
      </c>
      <c r="U88" s="3">
        <v>0</v>
      </c>
      <c r="V88" s="2" t="s">
        <v>29</v>
      </c>
      <c r="W88" s="3">
        <v>0</v>
      </c>
      <c r="X88" s="2" t="s">
        <v>29</v>
      </c>
      <c r="Y88" s="3">
        <v>0</v>
      </c>
      <c r="Z88" s="1" t="s">
        <v>29</v>
      </c>
      <c r="AA88" s="1" t="b">
        <v>0</v>
      </c>
    </row>
    <row r="89" spans="1:27" x14ac:dyDescent="0.25">
      <c r="A89" s="1" t="b">
        <v>0</v>
      </c>
      <c r="B89" s="1" t="s">
        <v>5275</v>
      </c>
      <c r="C89" s="2">
        <v>3</v>
      </c>
      <c r="D89" s="1" t="s">
        <v>762</v>
      </c>
      <c r="E89" s="2">
        <v>191</v>
      </c>
      <c r="F89" s="1" t="s">
        <v>2525</v>
      </c>
      <c r="G89" s="1" t="s">
        <v>2538</v>
      </c>
      <c r="H89" s="1" t="s">
        <v>2539</v>
      </c>
      <c r="I89" s="2" t="s">
        <v>29</v>
      </c>
      <c r="J89" s="3">
        <v>3000</v>
      </c>
      <c r="K89" s="3">
        <v>1</v>
      </c>
      <c r="L89" s="3">
        <v>3000</v>
      </c>
      <c r="M89" s="1" t="s">
        <v>751</v>
      </c>
      <c r="N89" s="1" t="s">
        <v>40</v>
      </c>
      <c r="O89" s="3">
        <v>0</v>
      </c>
      <c r="P89" s="4" t="s">
        <v>5272</v>
      </c>
      <c r="Q89" s="1" t="b">
        <v>0</v>
      </c>
      <c r="R89" s="2">
        <v>1</v>
      </c>
      <c r="S89" s="3">
        <v>3000</v>
      </c>
      <c r="T89" s="2" t="s">
        <v>29</v>
      </c>
      <c r="U89" s="3">
        <v>0</v>
      </c>
      <c r="V89" s="2" t="s">
        <v>29</v>
      </c>
      <c r="W89" s="3">
        <v>0</v>
      </c>
      <c r="X89" s="2" t="s">
        <v>29</v>
      </c>
      <c r="Y89" s="3">
        <v>0</v>
      </c>
      <c r="Z89" s="1" t="s">
        <v>29</v>
      </c>
      <c r="AA89" s="1" t="b">
        <v>0</v>
      </c>
    </row>
    <row r="90" spans="1:27" x14ac:dyDescent="0.25">
      <c r="A90" s="1"/>
      <c r="B90" s="1"/>
      <c r="C90" s="2"/>
      <c r="D90" s="1"/>
      <c r="E90" s="2"/>
      <c r="F90" s="1"/>
      <c r="G90" s="1"/>
      <c r="H90" s="1"/>
      <c r="I90" s="2"/>
      <c r="J90" s="3"/>
      <c r="K90" s="3"/>
      <c r="L90" s="6">
        <f>SUBTOTAL(9,L86:L89)</f>
        <v>15000</v>
      </c>
      <c r="M90" s="1"/>
      <c r="N90" s="1"/>
      <c r="O90" s="3"/>
      <c r="P90" s="4"/>
      <c r="Q90" s="1"/>
      <c r="R90" s="2"/>
      <c r="S90" s="3"/>
      <c r="T90" s="2"/>
      <c r="U90" s="3"/>
      <c r="V90" s="2"/>
      <c r="W90" s="3"/>
      <c r="X90" s="2"/>
      <c r="Y90" s="3"/>
      <c r="Z90" s="1"/>
      <c r="AA90" s="1"/>
    </row>
    <row r="91" spans="1:27" x14ac:dyDescent="0.25">
      <c r="A91" s="5" t="s">
        <v>5276</v>
      </c>
      <c r="B91" s="5"/>
      <c r="C91" s="5"/>
      <c r="D91" s="5"/>
      <c r="E91" s="5"/>
      <c r="F91" s="5"/>
      <c r="G91" s="5"/>
      <c r="H91" s="5"/>
      <c r="I91" s="5"/>
      <c r="J91" s="5"/>
      <c r="K91" s="5"/>
      <c r="L91" s="5"/>
      <c r="M91" s="5"/>
      <c r="N91" s="5"/>
      <c r="O91" s="5"/>
      <c r="P91" s="5"/>
      <c r="Q91" s="5"/>
      <c r="R91" s="5"/>
      <c r="S91" s="5"/>
      <c r="T91" s="5"/>
      <c r="U91" s="5"/>
      <c r="V91" s="5"/>
      <c r="W91" s="5"/>
      <c r="X91" s="5"/>
      <c r="Y91" s="5"/>
      <c r="Z91" s="5"/>
      <c r="AA91" s="5"/>
    </row>
    <row r="92" spans="1:27" x14ac:dyDescent="0.25">
      <c r="A92" s="1" t="b">
        <v>0</v>
      </c>
      <c r="B92" s="1" t="s">
        <v>5277</v>
      </c>
      <c r="C92" s="2">
        <v>1</v>
      </c>
      <c r="D92" s="1" t="s">
        <v>27</v>
      </c>
      <c r="E92" s="2">
        <v>10</v>
      </c>
      <c r="F92" s="1" t="s">
        <v>2479</v>
      </c>
      <c r="G92" s="1" t="s">
        <v>2482</v>
      </c>
      <c r="H92" s="1" t="s">
        <v>2483</v>
      </c>
      <c r="I92" s="2" t="s">
        <v>29</v>
      </c>
      <c r="J92" s="3">
        <v>5350.88</v>
      </c>
      <c r="K92" s="3">
        <v>12</v>
      </c>
      <c r="L92" s="3">
        <v>64210.559999999998</v>
      </c>
      <c r="M92" s="1" t="s">
        <v>1078</v>
      </c>
      <c r="N92" s="1" t="s">
        <v>40</v>
      </c>
      <c r="O92" s="3">
        <v>0</v>
      </c>
      <c r="P92" s="4" t="s">
        <v>5278</v>
      </c>
      <c r="Q92" s="1" t="b">
        <v>0</v>
      </c>
      <c r="R92" s="2">
        <v>12</v>
      </c>
      <c r="S92" s="3">
        <v>64210.559999999998</v>
      </c>
      <c r="T92" s="2" t="s">
        <v>29</v>
      </c>
      <c r="U92" s="3">
        <v>0</v>
      </c>
      <c r="V92" s="2" t="s">
        <v>29</v>
      </c>
      <c r="W92" s="3">
        <v>0</v>
      </c>
      <c r="X92" s="2" t="s">
        <v>29</v>
      </c>
      <c r="Y92" s="3">
        <v>0</v>
      </c>
      <c r="Z92" s="1" t="s">
        <v>29</v>
      </c>
      <c r="AA92" s="1" t="b">
        <v>0</v>
      </c>
    </row>
    <row r="93" spans="1:27" x14ac:dyDescent="0.25">
      <c r="A93" s="1"/>
      <c r="B93" s="1"/>
      <c r="C93" s="2"/>
      <c r="D93" s="1"/>
      <c r="E93" s="2"/>
      <c r="F93" s="1"/>
      <c r="G93" s="1"/>
      <c r="H93" s="1"/>
      <c r="I93" s="2"/>
      <c r="J93" s="3"/>
      <c r="K93" s="3"/>
      <c r="L93" s="6">
        <f>SUBTOTAL(9,L92)</f>
        <v>64210.559999999998</v>
      </c>
      <c r="M93" s="1"/>
      <c r="N93" s="1"/>
      <c r="O93" s="3"/>
      <c r="P93" s="4"/>
      <c r="Q93" s="1"/>
      <c r="R93" s="2"/>
      <c r="S93" s="3"/>
      <c r="T93" s="2"/>
      <c r="U93" s="3"/>
      <c r="V93" s="2"/>
      <c r="W93" s="3"/>
      <c r="X93" s="2"/>
      <c r="Y93" s="3"/>
      <c r="Z93" s="1"/>
      <c r="AA93" s="1"/>
    </row>
    <row r="94" spans="1:27" x14ac:dyDescent="0.25">
      <c r="A94" s="5" t="s">
        <v>5279</v>
      </c>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27" x14ac:dyDescent="0.25">
      <c r="A95" s="1" t="b">
        <v>0</v>
      </c>
      <c r="B95" s="1" t="s">
        <v>5280</v>
      </c>
      <c r="C95" s="2">
        <v>3</v>
      </c>
      <c r="D95" s="1" t="s">
        <v>762</v>
      </c>
      <c r="E95" s="2">
        <v>118</v>
      </c>
      <c r="F95" s="1" t="s">
        <v>2507</v>
      </c>
      <c r="G95" s="1" t="s">
        <v>2573</v>
      </c>
      <c r="H95" s="1" t="s">
        <v>2574</v>
      </c>
      <c r="I95" s="2" t="s">
        <v>29</v>
      </c>
      <c r="J95" s="3">
        <v>450000</v>
      </c>
      <c r="K95" s="3">
        <v>1</v>
      </c>
      <c r="L95" s="3">
        <v>450000</v>
      </c>
      <c r="M95" s="1" t="s">
        <v>751</v>
      </c>
      <c r="N95" s="1" t="s">
        <v>40</v>
      </c>
      <c r="O95" s="3">
        <v>0</v>
      </c>
      <c r="P95" s="4" t="s">
        <v>5281</v>
      </c>
      <c r="Q95" s="1" t="b">
        <v>0</v>
      </c>
      <c r="R95" s="2">
        <v>1</v>
      </c>
      <c r="S95" s="3">
        <v>450000</v>
      </c>
      <c r="T95" s="2" t="s">
        <v>29</v>
      </c>
      <c r="U95" s="3">
        <v>0</v>
      </c>
      <c r="V95" s="2" t="s">
        <v>29</v>
      </c>
      <c r="W95" s="3">
        <v>0</v>
      </c>
      <c r="X95" s="2" t="s">
        <v>29</v>
      </c>
      <c r="Y95" s="3">
        <v>0</v>
      </c>
      <c r="Z95" s="1" t="s">
        <v>29</v>
      </c>
      <c r="AA95" s="1" t="b">
        <v>0</v>
      </c>
    </row>
    <row r="96" spans="1:27" x14ac:dyDescent="0.25">
      <c r="A96" s="1"/>
      <c r="B96" s="1"/>
      <c r="C96" s="2"/>
      <c r="D96" s="1"/>
      <c r="E96" s="2"/>
      <c r="F96" s="1"/>
      <c r="G96" s="1"/>
      <c r="H96" s="1"/>
      <c r="I96" s="2"/>
      <c r="J96" s="3"/>
      <c r="K96" s="3"/>
      <c r="L96" s="6">
        <f>SUBTOTAL(9,L95)</f>
        <v>450000</v>
      </c>
      <c r="M96" s="1"/>
      <c r="N96" s="1"/>
      <c r="O96" s="3"/>
      <c r="P96" s="4"/>
      <c r="Q96" s="1"/>
      <c r="R96" s="2"/>
      <c r="S96" s="3"/>
      <c r="T96" s="2"/>
      <c r="U96" s="3"/>
      <c r="V96" s="2"/>
      <c r="W96" s="3"/>
      <c r="X96" s="2"/>
      <c r="Y96" s="3"/>
      <c r="Z96" s="1"/>
      <c r="AA96" s="1"/>
    </row>
    <row r="97" spans="1:27" x14ac:dyDescent="0.25">
      <c r="A97" s="5" t="s">
        <v>5282</v>
      </c>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1" t="b">
        <v>0</v>
      </c>
      <c r="B98" s="1" t="s">
        <v>5283</v>
      </c>
      <c r="C98" s="2">
        <v>2</v>
      </c>
      <c r="D98" s="1" t="s">
        <v>767</v>
      </c>
      <c r="E98" s="2">
        <v>115</v>
      </c>
      <c r="F98" s="1" t="s">
        <v>2507</v>
      </c>
      <c r="G98" s="1" t="s">
        <v>2572</v>
      </c>
      <c r="H98" s="1" t="s">
        <v>2572</v>
      </c>
      <c r="I98" s="2" t="s">
        <v>29</v>
      </c>
      <c r="J98" s="3">
        <v>300000</v>
      </c>
      <c r="K98" s="3">
        <v>1</v>
      </c>
      <c r="L98" s="3">
        <v>300000</v>
      </c>
      <c r="M98" s="1" t="s">
        <v>2310</v>
      </c>
      <c r="N98" s="1" t="s">
        <v>40</v>
      </c>
      <c r="O98" s="3">
        <v>0</v>
      </c>
      <c r="P98" s="4" t="s">
        <v>5284</v>
      </c>
      <c r="Q98" s="1" t="b">
        <v>0</v>
      </c>
      <c r="R98" s="2">
        <v>1</v>
      </c>
      <c r="S98" s="3">
        <v>300000</v>
      </c>
      <c r="T98" s="2" t="s">
        <v>29</v>
      </c>
      <c r="U98" s="3">
        <v>0</v>
      </c>
      <c r="V98" s="2" t="s">
        <v>29</v>
      </c>
      <c r="W98" s="3">
        <v>0</v>
      </c>
      <c r="X98" s="2" t="s">
        <v>29</v>
      </c>
      <c r="Y98" s="3">
        <v>0</v>
      </c>
      <c r="Z98" s="1" t="s">
        <v>29</v>
      </c>
      <c r="AA98" s="1" t="b">
        <v>0</v>
      </c>
    </row>
    <row r="99" spans="1:27" x14ac:dyDescent="0.25">
      <c r="A99" s="1"/>
      <c r="B99" s="1"/>
      <c r="C99" s="2"/>
      <c r="D99" s="1"/>
      <c r="E99" s="2"/>
      <c r="F99" s="1"/>
      <c r="G99" s="1"/>
      <c r="H99" s="1"/>
      <c r="I99" s="2"/>
      <c r="J99" s="3"/>
      <c r="K99" s="3"/>
      <c r="L99" s="6">
        <f>SUBTOTAL(9,L98)</f>
        <v>300000</v>
      </c>
      <c r="M99" s="1"/>
      <c r="N99" s="1"/>
      <c r="O99" s="3"/>
      <c r="P99" s="4"/>
      <c r="Q99" s="1"/>
      <c r="R99" s="2"/>
      <c r="S99" s="3"/>
      <c r="T99" s="2"/>
      <c r="U99" s="3"/>
      <c r="V99" s="2"/>
      <c r="W99" s="3"/>
      <c r="X99" s="2"/>
      <c r="Y99" s="3"/>
      <c r="Z99" s="1"/>
      <c r="AA99" s="1"/>
    </row>
    <row r="100" spans="1:27" x14ac:dyDescent="0.25">
      <c r="A100" s="5" t="s">
        <v>5285</v>
      </c>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1" t="b">
        <v>0</v>
      </c>
      <c r="B101" s="1" t="s">
        <v>5286</v>
      </c>
      <c r="C101" s="2">
        <v>1</v>
      </c>
      <c r="D101" s="1" t="s">
        <v>27</v>
      </c>
      <c r="E101" s="2">
        <v>19</v>
      </c>
      <c r="F101" s="1" t="s">
        <v>2416</v>
      </c>
      <c r="G101" s="1" t="s">
        <v>2500</v>
      </c>
      <c r="H101" s="1" t="s">
        <v>2500</v>
      </c>
      <c r="I101" s="2" t="s">
        <v>29</v>
      </c>
      <c r="J101" s="3">
        <v>2014</v>
      </c>
      <c r="K101" s="3">
        <v>12</v>
      </c>
      <c r="L101" s="3">
        <v>24168</v>
      </c>
      <c r="M101" s="1" t="s">
        <v>761</v>
      </c>
      <c r="N101" s="1" t="s">
        <v>40</v>
      </c>
      <c r="O101" s="3">
        <v>0</v>
      </c>
      <c r="P101" s="4" t="s">
        <v>5287</v>
      </c>
      <c r="Q101" s="1" t="b">
        <v>0</v>
      </c>
      <c r="R101" s="2">
        <v>12</v>
      </c>
      <c r="S101" s="3">
        <v>24168</v>
      </c>
      <c r="T101" s="2" t="s">
        <v>29</v>
      </c>
      <c r="U101" s="3">
        <v>0</v>
      </c>
      <c r="V101" s="2" t="s">
        <v>29</v>
      </c>
      <c r="W101" s="3">
        <v>0</v>
      </c>
      <c r="X101" s="2" t="s">
        <v>29</v>
      </c>
      <c r="Y101" s="3">
        <v>0</v>
      </c>
      <c r="Z101" s="1" t="s">
        <v>29</v>
      </c>
      <c r="AA101" s="1" t="b">
        <v>0</v>
      </c>
    </row>
    <row r="102" spans="1:27" x14ac:dyDescent="0.25">
      <c r="A102" s="1"/>
      <c r="B102" s="1"/>
      <c r="C102" s="2"/>
      <c r="D102" s="1"/>
      <c r="E102" s="2"/>
      <c r="F102" s="1"/>
      <c r="G102" s="1"/>
      <c r="H102" s="1"/>
      <c r="I102" s="2"/>
      <c r="J102" s="3"/>
      <c r="K102" s="3"/>
      <c r="L102" s="6">
        <f>SUBTOTAL(9,L101)</f>
        <v>24168</v>
      </c>
      <c r="M102" s="1"/>
      <c r="N102" s="1"/>
      <c r="O102" s="3"/>
      <c r="P102" s="4"/>
      <c r="Q102" s="1"/>
      <c r="R102" s="2"/>
      <c r="S102" s="3"/>
      <c r="T102" s="2"/>
      <c r="U102" s="3"/>
      <c r="V102" s="2"/>
      <c r="W102" s="3"/>
      <c r="X102" s="2"/>
      <c r="Y102" s="3"/>
      <c r="Z102" s="1"/>
      <c r="AA102" s="1"/>
    </row>
    <row r="103" spans="1:27" x14ac:dyDescent="0.25">
      <c r="A103" s="5" t="s">
        <v>5288</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1" t="b">
        <v>0</v>
      </c>
      <c r="B104" s="1" t="s">
        <v>5289</v>
      </c>
      <c r="C104" s="2">
        <v>2</v>
      </c>
      <c r="D104" s="1" t="s">
        <v>748</v>
      </c>
      <c r="E104" s="2">
        <v>113</v>
      </c>
      <c r="F104" s="1" t="s">
        <v>2507</v>
      </c>
      <c r="G104" s="1" t="s">
        <v>2570</v>
      </c>
      <c r="H104" s="1" t="s">
        <v>2571</v>
      </c>
      <c r="I104" s="2" t="s">
        <v>29</v>
      </c>
      <c r="J104" s="3">
        <v>1300000</v>
      </c>
      <c r="K104" s="3">
        <v>1</v>
      </c>
      <c r="L104" s="3">
        <v>1300000</v>
      </c>
      <c r="M104" s="1" t="s">
        <v>2310</v>
      </c>
      <c r="N104" s="1" t="s">
        <v>40</v>
      </c>
      <c r="O104" s="3">
        <v>0</v>
      </c>
      <c r="P104" s="4" t="s">
        <v>5290</v>
      </c>
      <c r="Q104" s="1" t="b">
        <v>0</v>
      </c>
      <c r="R104" s="2">
        <v>1</v>
      </c>
      <c r="S104" s="3">
        <v>1300000</v>
      </c>
      <c r="T104" s="2" t="s">
        <v>29</v>
      </c>
      <c r="U104" s="3">
        <v>0</v>
      </c>
      <c r="V104" s="2" t="s">
        <v>29</v>
      </c>
      <c r="W104" s="3">
        <v>0</v>
      </c>
      <c r="X104" s="2" t="s">
        <v>29</v>
      </c>
      <c r="Y104" s="3">
        <v>0</v>
      </c>
      <c r="Z104" s="1" t="s">
        <v>29</v>
      </c>
      <c r="AA104" s="1" t="b">
        <v>0</v>
      </c>
    </row>
    <row r="105" spans="1:27" x14ac:dyDescent="0.25">
      <c r="A105" s="1"/>
      <c r="B105" s="1"/>
      <c r="C105" s="2"/>
      <c r="D105" s="1"/>
      <c r="E105" s="2"/>
      <c r="F105" s="1"/>
      <c r="G105" s="1"/>
      <c r="H105" s="1"/>
      <c r="I105" s="2"/>
      <c r="J105" s="3"/>
      <c r="K105" s="3"/>
      <c r="L105" s="6">
        <f>SUBTOTAL(9,L104)</f>
        <v>1300000</v>
      </c>
      <c r="M105" s="1"/>
      <c r="N105" s="1"/>
      <c r="O105" s="3"/>
      <c r="P105" s="4"/>
      <c r="Q105" s="1"/>
      <c r="R105" s="2"/>
      <c r="S105" s="3"/>
      <c r="T105" s="2"/>
      <c r="U105" s="3"/>
      <c r="V105" s="2"/>
      <c r="W105" s="3"/>
      <c r="X105" s="2"/>
      <c r="Y105" s="3"/>
      <c r="Z105" s="1"/>
      <c r="AA105" s="1"/>
    </row>
    <row r="106" spans="1:27" x14ac:dyDescent="0.25">
      <c r="A106" s="5" t="s">
        <v>5291</v>
      </c>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1" t="b">
        <v>0</v>
      </c>
      <c r="B107" s="1" t="s">
        <v>5292</v>
      </c>
      <c r="C107" s="2">
        <v>2</v>
      </c>
      <c r="D107" s="1" t="s">
        <v>752</v>
      </c>
      <c r="E107" s="2">
        <v>170</v>
      </c>
      <c r="F107" s="1" t="s">
        <v>2525</v>
      </c>
      <c r="G107" s="1" t="s">
        <v>2530</v>
      </c>
      <c r="H107" s="1" t="s">
        <v>2530</v>
      </c>
      <c r="I107" s="2" t="s">
        <v>29</v>
      </c>
      <c r="J107" s="3">
        <v>1500</v>
      </c>
      <c r="K107" s="3">
        <v>2</v>
      </c>
      <c r="L107" s="3">
        <v>3000</v>
      </c>
      <c r="M107" s="1" t="s">
        <v>751</v>
      </c>
      <c r="N107" s="1" t="s">
        <v>40</v>
      </c>
      <c r="O107" s="3">
        <v>0</v>
      </c>
      <c r="P107" s="4" t="s">
        <v>5293</v>
      </c>
      <c r="Q107" s="1" t="b">
        <v>0</v>
      </c>
      <c r="R107" s="2">
        <v>2</v>
      </c>
      <c r="S107" s="3">
        <v>3000</v>
      </c>
      <c r="T107" s="2" t="s">
        <v>29</v>
      </c>
      <c r="U107" s="3">
        <v>0</v>
      </c>
      <c r="V107" s="2" t="s">
        <v>29</v>
      </c>
      <c r="W107" s="3">
        <v>0</v>
      </c>
      <c r="X107" s="2" t="s">
        <v>29</v>
      </c>
      <c r="Y107" s="3">
        <v>0</v>
      </c>
      <c r="Z107" s="1" t="s">
        <v>29</v>
      </c>
      <c r="AA107" s="1" t="b">
        <v>0</v>
      </c>
    </row>
    <row r="108" spans="1:27" x14ac:dyDescent="0.25">
      <c r="A108" s="1" t="b">
        <v>0</v>
      </c>
      <c r="B108" s="1" t="s">
        <v>5294</v>
      </c>
      <c r="C108" s="2">
        <v>2</v>
      </c>
      <c r="D108" s="1" t="s">
        <v>752</v>
      </c>
      <c r="E108" s="2">
        <v>171</v>
      </c>
      <c r="F108" s="1" t="s">
        <v>2525</v>
      </c>
      <c r="G108" s="1" t="s">
        <v>2531</v>
      </c>
      <c r="H108" s="1" t="s">
        <v>2531</v>
      </c>
      <c r="I108" s="2" t="s">
        <v>29</v>
      </c>
      <c r="J108" s="3">
        <v>6000</v>
      </c>
      <c r="K108" s="3">
        <v>1</v>
      </c>
      <c r="L108" s="3">
        <v>6000</v>
      </c>
      <c r="M108" s="1" t="s">
        <v>751</v>
      </c>
      <c r="N108" s="1" t="s">
        <v>40</v>
      </c>
      <c r="O108" s="3">
        <v>0</v>
      </c>
      <c r="P108" s="4" t="s">
        <v>5293</v>
      </c>
      <c r="Q108" s="1" t="b">
        <v>0</v>
      </c>
      <c r="R108" s="2">
        <v>1</v>
      </c>
      <c r="S108" s="3">
        <v>6000</v>
      </c>
      <c r="T108" s="2" t="s">
        <v>29</v>
      </c>
      <c r="U108" s="3">
        <v>0</v>
      </c>
      <c r="V108" s="2" t="s">
        <v>29</v>
      </c>
      <c r="W108" s="3">
        <v>0</v>
      </c>
      <c r="X108" s="2" t="s">
        <v>29</v>
      </c>
      <c r="Y108" s="3">
        <v>0</v>
      </c>
      <c r="Z108" s="1" t="s">
        <v>29</v>
      </c>
      <c r="AA108" s="1" t="b">
        <v>0</v>
      </c>
    </row>
    <row r="109" spans="1:27" x14ac:dyDescent="0.25">
      <c r="A109" s="1" t="b">
        <v>0</v>
      </c>
      <c r="B109" s="1" t="s">
        <v>5295</v>
      </c>
      <c r="C109" s="2">
        <v>2</v>
      </c>
      <c r="D109" s="1" t="s">
        <v>752</v>
      </c>
      <c r="E109" s="2">
        <v>172</v>
      </c>
      <c r="F109" s="1" t="s">
        <v>2525</v>
      </c>
      <c r="G109" s="1" t="s">
        <v>2532</v>
      </c>
      <c r="H109" s="1" t="s">
        <v>2533</v>
      </c>
      <c r="I109" s="2" t="s">
        <v>29</v>
      </c>
      <c r="J109" s="3">
        <v>1500</v>
      </c>
      <c r="K109" s="3">
        <v>2</v>
      </c>
      <c r="L109" s="3">
        <v>3000</v>
      </c>
      <c r="M109" s="1" t="s">
        <v>751</v>
      </c>
      <c r="N109" s="1" t="s">
        <v>40</v>
      </c>
      <c r="O109" s="3">
        <v>0</v>
      </c>
      <c r="P109" s="4" t="s">
        <v>5293</v>
      </c>
      <c r="Q109" s="1" t="b">
        <v>0</v>
      </c>
      <c r="R109" s="2">
        <v>2</v>
      </c>
      <c r="S109" s="3">
        <v>3000</v>
      </c>
      <c r="T109" s="2" t="s">
        <v>29</v>
      </c>
      <c r="U109" s="3">
        <v>0</v>
      </c>
      <c r="V109" s="2" t="s">
        <v>29</v>
      </c>
      <c r="W109" s="3">
        <v>0</v>
      </c>
      <c r="X109" s="2" t="s">
        <v>29</v>
      </c>
      <c r="Y109" s="3">
        <v>0</v>
      </c>
      <c r="Z109" s="1" t="s">
        <v>29</v>
      </c>
      <c r="AA109" s="1" t="b">
        <v>0</v>
      </c>
    </row>
    <row r="110" spans="1:27" x14ac:dyDescent="0.25">
      <c r="A110" s="1" t="b">
        <v>0</v>
      </c>
      <c r="B110" s="1" t="s">
        <v>5296</v>
      </c>
      <c r="C110" s="2">
        <v>2</v>
      </c>
      <c r="D110" s="1" t="s">
        <v>752</v>
      </c>
      <c r="E110" s="2">
        <v>173</v>
      </c>
      <c r="F110" s="1" t="s">
        <v>2525</v>
      </c>
      <c r="G110" s="1" t="s">
        <v>2534</v>
      </c>
      <c r="H110" s="1" t="s">
        <v>2534</v>
      </c>
      <c r="I110" s="2" t="s">
        <v>29</v>
      </c>
      <c r="J110" s="3">
        <v>3000</v>
      </c>
      <c r="K110" s="3">
        <v>1</v>
      </c>
      <c r="L110" s="3">
        <v>3000</v>
      </c>
      <c r="M110" s="1" t="s">
        <v>751</v>
      </c>
      <c r="N110" s="1" t="s">
        <v>40</v>
      </c>
      <c r="O110" s="3">
        <v>0</v>
      </c>
      <c r="P110" s="4" t="s">
        <v>5293</v>
      </c>
      <c r="Q110" s="1" t="b">
        <v>0</v>
      </c>
      <c r="R110" s="2">
        <v>1</v>
      </c>
      <c r="S110" s="3">
        <v>3000</v>
      </c>
      <c r="T110" s="2" t="s">
        <v>29</v>
      </c>
      <c r="U110" s="3">
        <v>0</v>
      </c>
      <c r="V110" s="2" t="s">
        <v>29</v>
      </c>
      <c r="W110" s="3">
        <v>0</v>
      </c>
      <c r="X110" s="2" t="s">
        <v>29</v>
      </c>
      <c r="Y110" s="3">
        <v>0</v>
      </c>
      <c r="Z110" s="1" t="s">
        <v>29</v>
      </c>
      <c r="AA110" s="1" t="b">
        <v>0</v>
      </c>
    </row>
    <row r="111" spans="1:27" x14ac:dyDescent="0.25">
      <c r="A111" s="1"/>
      <c r="B111" s="1"/>
      <c r="C111" s="2"/>
      <c r="D111" s="1"/>
      <c r="E111" s="2"/>
      <c r="F111" s="1"/>
      <c r="G111" s="1"/>
      <c r="H111" s="1"/>
      <c r="I111" s="2"/>
      <c r="J111" s="3"/>
      <c r="K111" s="3"/>
      <c r="L111" s="6">
        <f>SUBTOTAL(9,L107:L110)</f>
        <v>15000</v>
      </c>
      <c r="M111" s="1"/>
      <c r="N111" s="1"/>
      <c r="O111" s="3"/>
      <c r="P111" s="4"/>
      <c r="Q111" s="1"/>
      <c r="R111" s="2"/>
      <c r="S111" s="3"/>
      <c r="T111" s="2"/>
      <c r="U111" s="3"/>
      <c r="V111" s="2"/>
      <c r="W111" s="3"/>
      <c r="X111" s="2"/>
      <c r="Y111" s="3"/>
      <c r="Z111" s="1"/>
      <c r="AA111" s="1"/>
    </row>
    <row r="112" spans="1:27" x14ac:dyDescent="0.25">
      <c r="A112" s="5" t="s">
        <v>5297</v>
      </c>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1:27" x14ac:dyDescent="0.25">
      <c r="A113" s="1" t="b">
        <v>0</v>
      </c>
      <c r="B113" s="1" t="s">
        <v>5298</v>
      </c>
      <c r="C113" s="2">
        <v>2</v>
      </c>
      <c r="D113" s="1" t="s">
        <v>752</v>
      </c>
      <c r="E113" s="2">
        <v>125</v>
      </c>
      <c r="F113" s="1" t="s">
        <v>2514</v>
      </c>
      <c r="G113" s="1" t="s">
        <v>5299</v>
      </c>
      <c r="H113" s="1" t="s">
        <v>2523</v>
      </c>
      <c r="I113" s="2" t="s">
        <v>29</v>
      </c>
      <c r="J113" s="3">
        <v>2000</v>
      </c>
      <c r="K113" s="3">
        <v>12</v>
      </c>
      <c r="L113" s="3">
        <v>24000</v>
      </c>
      <c r="M113" s="1" t="s">
        <v>751</v>
      </c>
      <c r="N113" s="1" t="s">
        <v>40</v>
      </c>
      <c r="O113" s="3">
        <v>0</v>
      </c>
      <c r="P113" s="4" t="s">
        <v>5300</v>
      </c>
      <c r="Q113" s="1" t="b">
        <v>0</v>
      </c>
      <c r="R113" s="2">
        <v>12</v>
      </c>
      <c r="S113" s="3">
        <v>24000</v>
      </c>
      <c r="T113" s="2" t="s">
        <v>29</v>
      </c>
      <c r="U113" s="3">
        <v>0</v>
      </c>
      <c r="V113" s="2" t="s">
        <v>29</v>
      </c>
      <c r="W113" s="3">
        <v>0</v>
      </c>
      <c r="X113" s="2" t="s">
        <v>29</v>
      </c>
      <c r="Y113" s="3">
        <v>0</v>
      </c>
      <c r="Z113" s="1" t="s">
        <v>29</v>
      </c>
      <c r="AA113" s="1" t="b">
        <v>0</v>
      </c>
    </row>
    <row r="114" spans="1:27" x14ac:dyDescent="0.25">
      <c r="A114" s="1"/>
      <c r="B114" s="1"/>
      <c r="C114" s="2"/>
      <c r="D114" s="1"/>
      <c r="E114" s="2"/>
      <c r="F114" s="1"/>
      <c r="G114" s="1"/>
      <c r="H114" s="1"/>
      <c r="I114" s="2"/>
      <c r="J114" s="3"/>
      <c r="K114" s="3"/>
      <c r="L114" s="6">
        <f>SUBTOTAL(9,L113)</f>
        <v>24000</v>
      </c>
      <c r="M114" s="1"/>
      <c r="N114" s="1"/>
      <c r="O114" s="3"/>
      <c r="P114" s="4"/>
      <c r="Q114" s="1"/>
      <c r="R114" s="2"/>
      <c r="S114" s="3"/>
      <c r="T114" s="2"/>
      <c r="U114" s="3"/>
      <c r="V114" s="2"/>
      <c r="W114" s="3"/>
      <c r="X114" s="2"/>
      <c r="Y114" s="3"/>
      <c r="Z114" s="1"/>
      <c r="AA114" s="1"/>
    </row>
    <row r="115" spans="1:27" x14ac:dyDescent="0.25">
      <c r="A115" s="5" t="s">
        <v>5301</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1:27" x14ac:dyDescent="0.25">
      <c r="A116" s="1" t="b">
        <v>0</v>
      </c>
      <c r="B116" s="1" t="s">
        <v>5302</v>
      </c>
      <c r="C116" s="2">
        <v>1</v>
      </c>
      <c r="D116" s="1" t="s">
        <v>27</v>
      </c>
      <c r="E116" s="2">
        <v>124</v>
      </c>
      <c r="F116" s="1" t="s">
        <v>2514</v>
      </c>
      <c r="G116" s="1" t="s">
        <v>2515</v>
      </c>
      <c r="H116" s="1" t="s">
        <v>2516</v>
      </c>
      <c r="I116" s="2" t="s">
        <v>29</v>
      </c>
      <c r="J116" s="3">
        <v>1650</v>
      </c>
      <c r="K116" s="3">
        <v>20</v>
      </c>
      <c r="L116" s="3">
        <v>33000</v>
      </c>
      <c r="M116" s="1" t="s">
        <v>751</v>
      </c>
      <c r="N116" s="1" t="s">
        <v>40</v>
      </c>
      <c r="O116" s="3">
        <v>0</v>
      </c>
      <c r="P116" s="4" t="s">
        <v>5303</v>
      </c>
      <c r="Q116" s="1" t="b">
        <v>0</v>
      </c>
      <c r="R116" s="2">
        <v>20</v>
      </c>
      <c r="S116" s="3">
        <v>33000</v>
      </c>
      <c r="T116" s="2" t="s">
        <v>29</v>
      </c>
      <c r="U116" s="3">
        <v>0</v>
      </c>
      <c r="V116" s="2" t="s">
        <v>29</v>
      </c>
      <c r="W116" s="3">
        <v>0</v>
      </c>
      <c r="X116" s="2" t="s">
        <v>29</v>
      </c>
      <c r="Y116" s="3">
        <v>0</v>
      </c>
      <c r="Z116" s="1" t="s">
        <v>29</v>
      </c>
      <c r="AA116" s="1" t="b">
        <v>0</v>
      </c>
    </row>
    <row r="117" spans="1:27" x14ac:dyDescent="0.25">
      <c r="A117" s="1"/>
      <c r="B117" s="1"/>
      <c r="C117" s="2"/>
      <c r="D117" s="1"/>
      <c r="E117" s="2"/>
      <c r="F117" s="1"/>
      <c r="G117" s="1"/>
      <c r="H117" s="1"/>
      <c r="I117" s="2"/>
      <c r="J117" s="3"/>
      <c r="K117" s="3"/>
      <c r="L117" s="6">
        <f>SUBTOTAL(9,L116)</f>
        <v>33000</v>
      </c>
      <c r="M117" s="1"/>
      <c r="N117" s="1"/>
      <c r="O117" s="3"/>
      <c r="P117" s="4"/>
      <c r="Q117" s="1"/>
      <c r="R117" s="2"/>
      <c r="S117" s="3"/>
      <c r="T117" s="2"/>
      <c r="U117" s="3"/>
      <c r="V117" s="2"/>
      <c r="W117" s="3"/>
      <c r="X117" s="2"/>
      <c r="Y117" s="3"/>
      <c r="Z117" s="1"/>
      <c r="AA117" s="1"/>
    </row>
    <row r="118" spans="1:27" x14ac:dyDescent="0.25">
      <c r="A118" s="5" t="s">
        <v>5304</v>
      </c>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1:27" x14ac:dyDescent="0.25">
      <c r="A119" s="1" t="b">
        <v>0</v>
      </c>
      <c r="B119" s="1" t="s">
        <v>5305</v>
      </c>
      <c r="C119" s="2">
        <v>1</v>
      </c>
      <c r="D119" s="1" t="s">
        <v>27</v>
      </c>
      <c r="E119" s="2">
        <v>126</v>
      </c>
      <c r="F119" s="1" t="s">
        <v>2514</v>
      </c>
      <c r="G119" s="1" t="s">
        <v>2524</v>
      </c>
      <c r="H119" s="1" t="s">
        <v>2524</v>
      </c>
      <c r="I119" s="2" t="s">
        <v>29</v>
      </c>
      <c r="J119" s="3">
        <v>1750</v>
      </c>
      <c r="K119" s="3">
        <v>28</v>
      </c>
      <c r="L119" s="3">
        <v>49000</v>
      </c>
      <c r="M119" s="1" t="s">
        <v>29</v>
      </c>
      <c r="N119" s="1" t="s">
        <v>40</v>
      </c>
      <c r="O119" s="3">
        <v>0</v>
      </c>
      <c r="P119" s="4" t="s">
        <v>5306</v>
      </c>
      <c r="Q119" s="1" t="b">
        <v>0</v>
      </c>
      <c r="R119" s="2">
        <v>28</v>
      </c>
      <c r="S119" s="3">
        <v>49000</v>
      </c>
      <c r="T119" s="2" t="s">
        <v>29</v>
      </c>
      <c r="U119" s="3">
        <v>0</v>
      </c>
      <c r="V119" s="2" t="s">
        <v>29</v>
      </c>
      <c r="W119" s="3">
        <v>0</v>
      </c>
      <c r="X119" s="2" t="s">
        <v>29</v>
      </c>
      <c r="Y119" s="3">
        <v>0</v>
      </c>
      <c r="Z119" s="1" t="s">
        <v>29</v>
      </c>
      <c r="AA119" s="1" t="b">
        <v>0</v>
      </c>
    </row>
    <row r="120" spans="1:27" x14ac:dyDescent="0.25">
      <c r="A120" s="1"/>
      <c r="B120" s="1"/>
      <c r="C120" s="2"/>
      <c r="D120" s="1"/>
      <c r="E120" s="2"/>
      <c r="F120" s="1"/>
      <c r="G120" s="1"/>
      <c r="H120" s="1"/>
      <c r="I120" s="2"/>
      <c r="J120" s="3"/>
      <c r="K120" s="3"/>
      <c r="L120" s="6">
        <f>SUBTOTAL(9,L119)</f>
        <v>49000</v>
      </c>
      <c r="M120" s="1"/>
      <c r="N120" s="1"/>
      <c r="O120" s="3"/>
      <c r="P120" s="4"/>
      <c r="Q120" s="1"/>
      <c r="R120" s="2"/>
      <c r="S120" s="3"/>
      <c r="T120" s="2"/>
      <c r="U120" s="3"/>
      <c r="V120" s="2"/>
      <c r="W120" s="3"/>
      <c r="X120" s="2"/>
      <c r="Y120" s="3"/>
      <c r="Z120" s="1"/>
      <c r="AA120" s="1"/>
    </row>
    <row r="121" spans="1:27" x14ac:dyDescent="0.25">
      <c r="A121" s="5" t="s">
        <v>5307</v>
      </c>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1:27" x14ac:dyDescent="0.25">
      <c r="A122" s="1" t="b">
        <v>0</v>
      </c>
      <c r="B122" s="1" t="s">
        <v>5308</v>
      </c>
      <c r="C122" s="2">
        <v>1</v>
      </c>
      <c r="D122" s="1" t="s">
        <v>27</v>
      </c>
      <c r="E122" s="2">
        <v>229</v>
      </c>
      <c r="F122" s="1" t="s">
        <v>2455</v>
      </c>
      <c r="G122" s="1" t="s">
        <v>2546</v>
      </c>
      <c r="H122" s="1" t="s">
        <v>2546</v>
      </c>
      <c r="I122" s="2" t="s">
        <v>29</v>
      </c>
      <c r="J122" s="3">
        <v>199</v>
      </c>
      <c r="K122" s="3">
        <v>1500</v>
      </c>
      <c r="L122" s="3">
        <v>298500</v>
      </c>
      <c r="M122" s="1" t="s">
        <v>2310</v>
      </c>
      <c r="N122" s="1" t="s">
        <v>40</v>
      </c>
      <c r="O122" s="3">
        <v>0</v>
      </c>
      <c r="P122" s="4" t="s">
        <v>5309</v>
      </c>
      <c r="Q122" s="1" t="b">
        <v>0</v>
      </c>
      <c r="R122" s="2">
        <v>1500</v>
      </c>
      <c r="S122" s="3">
        <v>298500</v>
      </c>
      <c r="T122" s="2" t="s">
        <v>29</v>
      </c>
      <c r="U122" s="3">
        <v>0</v>
      </c>
      <c r="V122" s="2" t="s">
        <v>29</v>
      </c>
      <c r="W122" s="3">
        <v>0</v>
      </c>
      <c r="X122" s="2" t="s">
        <v>29</v>
      </c>
      <c r="Y122" s="3">
        <v>0</v>
      </c>
      <c r="Z122" s="1" t="s">
        <v>29</v>
      </c>
      <c r="AA122" s="1" t="b">
        <v>0</v>
      </c>
    </row>
    <row r="123" spans="1:27" x14ac:dyDescent="0.25">
      <c r="A123" s="1" t="b">
        <v>0</v>
      </c>
      <c r="B123" s="1" t="s">
        <v>5310</v>
      </c>
      <c r="C123" s="2">
        <v>1</v>
      </c>
      <c r="D123" s="1" t="s">
        <v>27</v>
      </c>
      <c r="E123" s="2">
        <v>230</v>
      </c>
      <c r="F123" s="1" t="s">
        <v>2455</v>
      </c>
      <c r="G123" s="1" t="s">
        <v>2547</v>
      </c>
      <c r="H123" s="1" t="s">
        <v>2547</v>
      </c>
      <c r="I123" s="2" t="s">
        <v>29</v>
      </c>
      <c r="J123" s="3">
        <v>72</v>
      </c>
      <c r="K123" s="3">
        <v>3000</v>
      </c>
      <c r="L123" s="3">
        <v>216000</v>
      </c>
      <c r="M123" s="1" t="s">
        <v>2310</v>
      </c>
      <c r="N123" s="1" t="s">
        <v>40</v>
      </c>
      <c r="O123" s="3">
        <v>0</v>
      </c>
      <c r="P123" s="4" t="s">
        <v>5309</v>
      </c>
      <c r="Q123" s="1" t="b">
        <v>0</v>
      </c>
      <c r="R123" s="2">
        <v>3000</v>
      </c>
      <c r="S123" s="3">
        <v>216000</v>
      </c>
      <c r="T123" s="2" t="s">
        <v>29</v>
      </c>
      <c r="U123" s="3">
        <v>0</v>
      </c>
      <c r="V123" s="2" t="s">
        <v>29</v>
      </c>
      <c r="W123" s="3">
        <v>0</v>
      </c>
      <c r="X123" s="2" t="s">
        <v>29</v>
      </c>
      <c r="Y123" s="3">
        <v>0</v>
      </c>
      <c r="Z123" s="1" t="s">
        <v>29</v>
      </c>
      <c r="AA123" s="1" t="b">
        <v>0</v>
      </c>
    </row>
    <row r="124" spans="1:27" x14ac:dyDescent="0.25">
      <c r="A124" s="1"/>
      <c r="B124" s="1"/>
      <c r="C124" s="2"/>
      <c r="D124" s="1"/>
      <c r="E124" s="2"/>
      <c r="F124" s="1"/>
      <c r="G124" s="1"/>
      <c r="H124" s="1"/>
      <c r="I124" s="2"/>
      <c r="J124" s="3"/>
      <c r="K124" s="3"/>
      <c r="L124" s="6">
        <f>SUBTOTAL(9,L122:L123)</f>
        <v>514500</v>
      </c>
      <c r="M124" s="1"/>
      <c r="N124" s="1"/>
      <c r="O124" s="3"/>
      <c r="P124" s="4"/>
      <c r="Q124" s="1"/>
      <c r="R124" s="2"/>
      <c r="S124" s="3"/>
      <c r="T124" s="2"/>
      <c r="U124" s="3"/>
      <c r="V124" s="2"/>
      <c r="W124" s="3"/>
      <c r="X124" s="2"/>
      <c r="Y124" s="3"/>
      <c r="Z124" s="1"/>
      <c r="AA124" s="1"/>
    </row>
    <row r="125" spans="1:27" x14ac:dyDescent="0.25">
      <c r="A125" s="5" t="s">
        <v>5311</v>
      </c>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1:27" x14ac:dyDescent="0.25">
      <c r="A126" s="1" t="b">
        <v>0</v>
      </c>
      <c r="B126" s="1" t="s">
        <v>5312</v>
      </c>
      <c r="C126" s="2">
        <v>3</v>
      </c>
      <c r="D126" s="1" t="s">
        <v>762</v>
      </c>
      <c r="E126" s="2">
        <v>311</v>
      </c>
      <c r="F126" s="1" t="s">
        <v>2380</v>
      </c>
      <c r="G126" s="1" t="s">
        <v>2875</v>
      </c>
      <c r="H126" s="1" t="s">
        <v>29</v>
      </c>
      <c r="I126" s="2" t="s">
        <v>29</v>
      </c>
      <c r="J126" s="3">
        <v>26500</v>
      </c>
      <c r="K126" s="3">
        <v>1</v>
      </c>
      <c r="L126" s="3">
        <v>26500</v>
      </c>
      <c r="M126" s="1" t="s">
        <v>751</v>
      </c>
      <c r="N126" s="1" t="s">
        <v>40</v>
      </c>
      <c r="O126" s="3">
        <v>0</v>
      </c>
      <c r="P126" s="4" t="s">
        <v>5313</v>
      </c>
      <c r="Q126" s="1" t="b">
        <v>0</v>
      </c>
      <c r="R126" s="2">
        <v>1</v>
      </c>
      <c r="S126" s="3">
        <v>26500</v>
      </c>
      <c r="T126" s="2" t="s">
        <v>29</v>
      </c>
      <c r="U126" s="3">
        <v>0</v>
      </c>
      <c r="V126" s="2" t="s">
        <v>29</v>
      </c>
      <c r="W126" s="3">
        <v>0</v>
      </c>
      <c r="X126" s="2" t="s">
        <v>29</v>
      </c>
      <c r="Y126" s="3">
        <v>0</v>
      </c>
      <c r="Z126" s="1" t="s">
        <v>29</v>
      </c>
      <c r="AA126" s="1" t="b">
        <v>0</v>
      </c>
    </row>
    <row r="127" spans="1:27" x14ac:dyDescent="0.25">
      <c r="A127" s="1"/>
      <c r="B127" s="1"/>
      <c r="C127" s="2"/>
      <c r="D127" s="1"/>
      <c r="E127" s="2"/>
      <c r="F127" s="1"/>
      <c r="G127" s="1"/>
      <c r="H127" s="1"/>
      <c r="I127" s="2"/>
      <c r="J127" s="3"/>
      <c r="K127" s="3"/>
      <c r="L127" s="6">
        <f>SUBTOTAL(9,L126)</f>
        <v>26500</v>
      </c>
      <c r="M127" s="1"/>
      <c r="N127" s="1"/>
      <c r="O127" s="3"/>
      <c r="P127" s="4"/>
      <c r="Q127" s="1"/>
      <c r="R127" s="2"/>
      <c r="S127" s="3"/>
      <c r="T127" s="2"/>
      <c r="U127" s="3"/>
      <c r="V127" s="2"/>
      <c r="W127" s="3"/>
      <c r="X127" s="2"/>
      <c r="Y127" s="3"/>
      <c r="Z127" s="1"/>
      <c r="AA127" s="1"/>
    </row>
    <row r="128" spans="1:27" x14ac:dyDescent="0.25">
      <c r="A128" s="5" t="s">
        <v>5314</v>
      </c>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spans="1:27" x14ac:dyDescent="0.25">
      <c r="A129" s="1" t="b">
        <v>0</v>
      </c>
      <c r="B129" s="1" t="s">
        <v>5315</v>
      </c>
      <c r="C129" s="2">
        <v>1</v>
      </c>
      <c r="D129" s="1" t="s">
        <v>27</v>
      </c>
      <c r="E129" s="2">
        <v>43</v>
      </c>
      <c r="F129" s="1" t="s">
        <v>2455</v>
      </c>
      <c r="G129" s="1" t="s">
        <v>2456</v>
      </c>
      <c r="H129" s="1" t="s">
        <v>2457</v>
      </c>
      <c r="I129" s="2" t="s">
        <v>29</v>
      </c>
      <c r="J129" s="3">
        <v>116</v>
      </c>
      <c r="K129" s="3">
        <v>3600</v>
      </c>
      <c r="L129" s="3">
        <v>417600</v>
      </c>
      <c r="M129" s="1" t="s">
        <v>1078</v>
      </c>
      <c r="N129" s="1" t="s">
        <v>40</v>
      </c>
      <c r="O129" s="3">
        <v>0</v>
      </c>
      <c r="P129" s="4" t="s">
        <v>5316</v>
      </c>
      <c r="Q129" s="1" t="b">
        <v>0</v>
      </c>
      <c r="R129" s="2">
        <v>3600</v>
      </c>
      <c r="S129" s="3">
        <v>417600</v>
      </c>
      <c r="T129" s="2" t="s">
        <v>29</v>
      </c>
      <c r="U129" s="3">
        <v>0</v>
      </c>
      <c r="V129" s="2" t="s">
        <v>29</v>
      </c>
      <c r="W129" s="3">
        <v>0</v>
      </c>
      <c r="X129" s="2" t="s">
        <v>29</v>
      </c>
      <c r="Y129" s="3">
        <v>0</v>
      </c>
      <c r="Z129" s="1" t="s">
        <v>29</v>
      </c>
      <c r="AA129" s="1" t="b">
        <v>0</v>
      </c>
    </row>
    <row r="130" spans="1:27" x14ac:dyDescent="0.25">
      <c r="A130" s="1" t="b">
        <v>0</v>
      </c>
      <c r="B130" s="1" t="s">
        <v>5317</v>
      </c>
      <c r="C130" s="2">
        <v>1</v>
      </c>
      <c r="D130" s="1" t="s">
        <v>27</v>
      </c>
      <c r="E130" s="2">
        <v>154</v>
      </c>
      <c r="F130" s="1" t="s">
        <v>2455</v>
      </c>
      <c r="G130" s="1" t="s">
        <v>2458</v>
      </c>
      <c r="H130" s="1" t="s">
        <v>2457</v>
      </c>
      <c r="I130" s="2" t="s">
        <v>29</v>
      </c>
      <c r="J130" s="3">
        <v>181</v>
      </c>
      <c r="K130" s="3">
        <v>12</v>
      </c>
      <c r="L130" s="3">
        <v>2172</v>
      </c>
      <c r="M130" s="1" t="s">
        <v>1078</v>
      </c>
      <c r="N130" s="1" t="s">
        <v>40</v>
      </c>
      <c r="O130" s="3">
        <v>0</v>
      </c>
      <c r="P130" s="4" t="s">
        <v>5316</v>
      </c>
      <c r="Q130" s="1" t="b">
        <v>0</v>
      </c>
      <c r="R130" s="2">
        <v>12</v>
      </c>
      <c r="S130" s="3">
        <v>2172</v>
      </c>
      <c r="T130" s="2" t="s">
        <v>29</v>
      </c>
      <c r="U130" s="3">
        <v>0</v>
      </c>
      <c r="V130" s="2" t="s">
        <v>29</v>
      </c>
      <c r="W130" s="3">
        <v>0</v>
      </c>
      <c r="X130" s="2" t="s">
        <v>29</v>
      </c>
      <c r="Y130" s="3">
        <v>0</v>
      </c>
      <c r="Z130" s="1" t="s">
        <v>29</v>
      </c>
      <c r="AA130" s="1" t="b">
        <v>0</v>
      </c>
    </row>
    <row r="131" spans="1:27" x14ac:dyDescent="0.25">
      <c r="A131" s="1" t="b">
        <v>0</v>
      </c>
      <c r="B131" s="1" t="s">
        <v>5318</v>
      </c>
      <c r="C131" s="2">
        <v>1</v>
      </c>
      <c r="D131" s="1" t="s">
        <v>27</v>
      </c>
      <c r="E131" s="2">
        <v>155</v>
      </c>
      <c r="F131" s="1" t="s">
        <v>2455</v>
      </c>
      <c r="G131" s="1" t="s">
        <v>2459</v>
      </c>
      <c r="H131" s="1" t="s">
        <v>2457</v>
      </c>
      <c r="I131" s="2" t="s">
        <v>29</v>
      </c>
      <c r="J131" s="3">
        <v>122</v>
      </c>
      <c r="K131" s="3">
        <v>360</v>
      </c>
      <c r="L131" s="3">
        <v>43920</v>
      </c>
      <c r="M131" s="1" t="s">
        <v>1078</v>
      </c>
      <c r="N131" s="1" t="s">
        <v>40</v>
      </c>
      <c r="O131" s="3">
        <v>0</v>
      </c>
      <c r="P131" s="4" t="s">
        <v>5316</v>
      </c>
      <c r="Q131" s="1" t="b">
        <v>0</v>
      </c>
      <c r="R131" s="2">
        <v>360</v>
      </c>
      <c r="S131" s="3">
        <v>43920</v>
      </c>
      <c r="T131" s="2" t="s">
        <v>29</v>
      </c>
      <c r="U131" s="3">
        <v>0</v>
      </c>
      <c r="V131" s="2" t="s">
        <v>29</v>
      </c>
      <c r="W131" s="3">
        <v>0</v>
      </c>
      <c r="X131" s="2" t="s">
        <v>29</v>
      </c>
      <c r="Y131" s="3">
        <v>0</v>
      </c>
      <c r="Z131" s="1" t="s">
        <v>29</v>
      </c>
      <c r="AA131" s="1" t="b">
        <v>0</v>
      </c>
    </row>
    <row r="132" spans="1:27" x14ac:dyDescent="0.25">
      <c r="A132" s="1" t="b">
        <v>0</v>
      </c>
      <c r="B132" s="1" t="s">
        <v>5319</v>
      </c>
      <c r="C132" s="2">
        <v>1</v>
      </c>
      <c r="D132" s="1" t="s">
        <v>27</v>
      </c>
      <c r="E132" s="2">
        <v>156</v>
      </c>
      <c r="F132" s="1" t="s">
        <v>2455</v>
      </c>
      <c r="G132" s="1" t="s">
        <v>2460</v>
      </c>
      <c r="H132" s="1" t="s">
        <v>2457</v>
      </c>
      <c r="I132" s="2" t="s">
        <v>29</v>
      </c>
      <c r="J132" s="3">
        <v>115</v>
      </c>
      <c r="K132" s="3">
        <v>360</v>
      </c>
      <c r="L132" s="3">
        <v>41400</v>
      </c>
      <c r="M132" s="1" t="s">
        <v>1078</v>
      </c>
      <c r="N132" s="1" t="s">
        <v>40</v>
      </c>
      <c r="O132" s="3">
        <v>0</v>
      </c>
      <c r="P132" s="4" t="s">
        <v>5316</v>
      </c>
      <c r="Q132" s="1" t="b">
        <v>0</v>
      </c>
      <c r="R132" s="2">
        <v>360</v>
      </c>
      <c r="S132" s="3">
        <v>41400</v>
      </c>
      <c r="T132" s="2" t="s">
        <v>29</v>
      </c>
      <c r="U132" s="3">
        <v>0</v>
      </c>
      <c r="V132" s="2" t="s">
        <v>29</v>
      </c>
      <c r="W132" s="3">
        <v>0</v>
      </c>
      <c r="X132" s="2" t="s">
        <v>29</v>
      </c>
      <c r="Y132" s="3">
        <v>0</v>
      </c>
      <c r="Z132" s="1" t="s">
        <v>29</v>
      </c>
      <c r="AA132" s="1" t="b">
        <v>0</v>
      </c>
    </row>
    <row r="133" spans="1:27" x14ac:dyDescent="0.25">
      <c r="A133" s="1" t="b">
        <v>0</v>
      </c>
      <c r="B133" s="1" t="s">
        <v>5320</v>
      </c>
      <c r="C133" s="2">
        <v>1</v>
      </c>
      <c r="D133" s="1" t="s">
        <v>27</v>
      </c>
      <c r="E133" s="2">
        <v>157</v>
      </c>
      <c r="F133" s="1" t="s">
        <v>2455</v>
      </c>
      <c r="G133" s="1" t="s">
        <v>2461</v>
      </c>
      <c r="H133" s="1" t="s">
        <v>2457</v>
      </c>
      <c r="I133" s="2" t="s">
        <v>29</v>
      </c>
      <c r="J133" s="3">
        <v>185</v>
      </c>
      <c r="K133" s="3">
        <v>264</v>
      </c>
      <c r="L133" s="3">
        <v>48840</v>
      </c>
      <c r="M133" s="1" t="s">
        <v>1078</v>
      </c>
      <c r="N133" s="1" t="s">
        <v>40</v>
      </c>
      <c r="O133" s="3">
        <v>0</v>
      </c>
      <c r="P133" s="4" t="s">
        <v>5316</v>
      </c>
      <c r="Q133" s="1" t="b">
        <v>0</v>
      </c>
      <c r="R133" s="2">
        <v>264</v>
      </c>
      <c r="S133" s="3">
        <v>48840</v>
      </c>
      <c r="T133" s="2" t="s">
        <v>29</v>
      </c>
      <c r="U133" s="3">
        <v>0</v>
      </c>
      <c r="V133" s="2" t="s">
        <v>29</v>
      </c>
      <c r="W133" s="3">
        <v>0</v>
      </c>
      <c r="X133" s="2" t="s">
        <v>29</v>
      </c>
      <c r="Y133" s="3">
        <v>0</v>
      </c>
      <c r="Z133" s="1" t="s">
        <v>29</v>
      </c>
      <c r="AA133" s="1" t="b">
        <v>0</v>
      </c>
    </row>
    <row r="134" spans="1:27" x14ac:dyDescent="0.25">
      <c r="A134" s="1" t="b">
        <v>0</v>
      </c>
      <c r="B134" s="1" t="s">
        <v>5321</v>
      </c>
      <c r="C134" s="2">
        <v>1</v>
      </c>
      <c r="D134" s="1" t="s">
        <v>27</v>
      </c>
      <c r="E134" s="2">
        <v>158</v>
      </c>
      <c r="F134" s="1" t="s">
        <v>2455</v>
      </c>
      <c r="G134" s="1" t="s">
        <v>2462</v>
      </c>
      <c r="H134" s="1" t="s">
        <v>2457</v>
      </c>
      <c r="I134" s="2" t="s">
        <v>29</v>
      </c>
      <c r="J134" s="3">
        <v>428</v>
      </c>
      <c r="K134" s="3">
        <v>100</v>
      </c>
      <c r="L134" s="3">
        <v>42800</v>
      </c>
      <c r="M134" s="1" t="s">
        <v>1078</v>
      </c>
      <c r="N134" s="1" t="s">
        <v>40</v>
      </c>
      <c r="O134" s="3">
        <v>0</v>
      </c>
      <c r="P134" s="4" t="s">
        <v>5316</v>
      </c>
      <c r="Q134" s="1" t="b">
        <v>0</v>
      </c>
      <c r="R134" s="2">
        <v>100</v>
      </c>
      <c r="S134" s="3">
        <v>42800</v>
      </c>
      <c r="T134" s="2" t="s">
        <v>29</v>
      </c>
      <c r="U134" s="3">
        <v>0</v>
      </c>
      <c r="V134" s="2" t="s">
        <v>29</v>
      </c>
      <c r="W134" s="3">
        <v>0</v>
      </c>
      <c r="X134" s="2" t="s">
        <v>29</v>
      </c>
      <c r="Y134" s="3">
        <v>0</v>
      </c>
      <c r="Z134" s="1" t="s">
        <v>29</v>
      </c>
      <c r="AA134" s="1" t="b">
        <v>0</v>
      </c>
    </row>
    <row r="135" spans="1:27" x14ac:dyDescent="0.25">
      <c r="A135" s="1"/>
      <c r="B135" s="1"/>
      <c r="C135" s="2"/>
      <c r="D135" s="1"/>
      <c r="E135" s="2"/>
      <c r="F135" s="1"/>
      <c r="G135" s="1"/>
      <c r="H135" s="1"/>
      <c r="I135" s="2"/>
      <c r="J135" s="3"/>
      <c r="K135" s="3"/>
      <c r="L135" s="6">
        <f>SUBTOTAL(9,L129:L134)</f>
        <v>596732</v>
      </c>
      <c r="M135" s="1"/>
      <c r="N135" s="1"/>
      <c r="O135" s="3"/>
      <c r="P135" s="4"/>
      <c r="Q135" s="1"/>
      <c r="R135" s="2"/>
      <c r="S135" s="3"/>
      <c r="T135" s="2"/>
      <c r="U135" s="3"/>
      <c r="V135" s="2"/>
      <c r="W135" s="3"/>
      <c r="X135" s="2"/>
      <c r="Y135" s="3"/>
      <c r="Z135" s="1"/>
      <c r="AA135" s="1"/>
    </row>
    <row r="136" spans="1:27" x14ac:dyDescent="0.25">
      <c r="A136" s="5" t="s">
        <v>5322</v>
      </c>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1:27" x14ac:dyDescent="0.25">
      <c r="A137" s="1" t="b">
        <v>0</v>
      </c>
      <c r="B137" s="1" t="s">
        <v>5323</v>
      </c>
      <c r="C137" s="2">
        <v>1</v>
      </c>
      <c r="D137" s="1" t="s">
        <v>27</v>
      </c>
      <c r="E137" s="2">
        <v>214</v>
      </c>
      <c r="F137" s="1" t="s">
        <v>2455</v>
      </c>
      <c r="G137" s="1" t="s">
        <v>2747</v>
      </c>
      <c r="H137" s="1" t="s">
        <v>2748</v>
      </c>
      <c r="I137" s="2" t="s">
        <v>29</v>
      </c>
      <c r="J137" s="3">
        <v>318</v>
      </c>
      <c r="K137" s="3">
        <v>325</v>
      </c>
      <c r="L137" s="3">
        <v>103350</v>
      </c>
      <c r="M137" s="1" t="s">
        <v>751</v>
      </c>
      <c r="N137" s="1" t="s">
        <v>40</v>
      </c>
      <c r="O137" s="3">
        <v>0</v>
      </c>
      <c r="P137" s="4" t="s">
        <v>5324</v>
      </c>
      <c r="Q137" s="1" t="b">
        <v>0</v>
      </c>
      <c r="R137" s="2">
        <v>325</v>
      </c>
      <c r="S137" s="3">
        <v>103350</v>
      </c>
      <c r="T137" s="2" t="s">
        <v>29</v>
      </c>
      <c r="U137" s="3">
        <v>0</v>
      </c>
      <c r="V137" s="2" t="s">
        <v>29</v>
      </c>
      <c r="W137" s="3">
        <v>0</v>
      </c>
      <c r="X137" s="2" t="s">
        <v>29</v>
      </c>
      <c r="Y137" s="3">
        <v>0</v>
      </c>
      <c r="Z137" s="1" t="s">
        <v>29</v>
      </c>
      <c r="AA137" s="1" t="b">
        <v>0</v>
      </c>
    </row>
    <row r="138" spans="1:27" x14ac:dyDescent="0.25">
      <c r="A138" s="1"/>
      <c r="B138" s="1"/>
      <c r="C138" s="2"/>
      <c r="D138" s="1"/>
      <c r="E138" s="2"/>
      <c r="F138" s="1"/>
      <c r="G138" s="1"/>
      <c r="H138" s="1"/>
      <c r="I138" s="2"/>
      <c r="J138" s="3"/>
      <c r="K138" s="3"/>
      <c r="L138" s="6">
        <f>SUBTOTAL(9,L137)</f>
        <v>103350</v>
      </c>
      <c r="M138" s="1"/>
      <c r="N138" s="1"/>
      <c r="O138" s="3"/>
      <c r="P138" s="4"/>
      <c r="Q138" s="1"/>
      <c r="R138" s="2"/>
      <c r="S138" s="3"/>
      <c r="T138" s="2"/>
      <c r="U138" s="3"/>
      <c r="V138" s="2"/>
      <c r="W138" s="3"/>
      <c r="X138" s="2"/>
      <c r="Y138" s="3"/>
      <c r="Z138" s="1"/>
      <c r="AA138" s="1"/>
    </row>
    <row r="139" spans="1:27" x14ac:dyDescent="0.25">
      <c r="A139" s="5" t="s">
        <v>5325</v>
      </c>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1:27" x14ac:dyDescent="0.25">
      <c r="A140" s="1" t="b">
        <v>0</v>
      </c>
      <c r="B140" s="1" t="s">
        <v>5326</v>
      </c>
      <c r="C140" s="2">
        <v>1</v>
      </c>
      <c r="D140" s="1" t="s">
        <v>65</v>
      </c>
      <c r="E140" s="2">
        <v>114</v>
      </c>
      <c r="F140" s="1" t="s">
        <v>2507</v>
      </c>
      <c r="G140" s="1" t="s">
        <v>2569</v>
      </c>
      <c r="H140" s="1" t="s">
        <v>2569</v>
      </c>
      <c r="I140" s="2" t="s">
        <v>29</v>
      </c>
      <c r="J140" s="3">
        <v>700000</v>
      </c>
      <c r="K140" s="3">
        <v>1</v>
      </c>
      <c r="L140" s="3">
        <v>700000</v>
      </c>
      <c r="M140" s="1" t="s">
        <v>2310</v>
      </c>
      <c r="N140" s="1" t="s">
        <v>40</v>
      </c>
      <c r="O140" s="3">
        <v>0</v>
      </c>
      <c r="P140" s="4" t="s">
        <v>5327</v>
      </c>
      <c r="Q140" s="1" t="b">
        <v>0</v>
      </c>
      <c r="R140" s="2">
        <v>1</v>
      </c>
      <c r="S140" s="3">
        <v>700000</v>
      </c>
      <c r="T140" s="2" t="s">
        <v>29</v>
      </c>
      <c r="U140" s="3">
        <v>0</v>
      </c>
      <c r="V140" s="2" t="s">
        <v>29</v>
      </c>
      <c r="W140" s="3">
        <v>0</v>
      </c>
      <c r="X140" s="2" t="s">
        <v>29</v>
      </c>
      <c r="Y140" s="3">
        <v>0</v>
      </c>
      <c r="Z140" s="1" t="s">
        <v>29</v>
      </c>
      <c r="AA140" s="1" t="b">
        <v>0</v>
      </c>
    </row>
    <row r="141" spans="1:27" x14ac:dyDescent="0.25">
      <c r="A141" s="1"/>
      <c r="B141" s="1"/>
      <c r="C141" s="2"/>
      <c r="D141" s="1"/>
      <c r="E141" s="2"/>
      <c r="F141" s="1"/>
      <c r="G141" s="1"/>
      <c r="H141" s="1"/>
      <c r="I141" s="2"/>
      <c r="J141" s="3"/>
      <c r="K141" s="3"/>
      <c r="L141" s="6">
        <f>SUBTOTAL(9,L140)</f>
        <v>700000</v>
      </c>
      <c r="M141" s="1"/>
      <c r="N141" s="1"/>
      <c r="O141" s="3"/>
      <c r="P141" s="4"/>
      <c r="Q141" s="1"/>
      <c r="R141" s="2"/>
      <c r="S141" s="3"/>
      <c r="T141" s="2"/>
      <c r="U141" s="3"/>
      <c r="V141" s="2"/>
      <c r="W141" s="3"/>
      <c r="X141" s="2"/>
      <c r="Y141" s="3"/>
      <c r="Z141" s="1"/>
      <c r="AA141" s="1"/>
    </row>
    <row r="142" spans="1:27" x14ac:dyDescent="0.25">
      <c r="A142" s="5" t="s">
        <v>5328</v>
      </c>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1:27" x14ac:dyDescent="0.25">
      <c r="A143" s="1" t="b">
        <v>0</v>
      </c>
      <c r="B143" s="1" t="s">
        <v>5329</v>
      </c>
      <c r="C143" s="2">
        <v>2</v>
      </c>
      <c r="D143" s="1" t="s">
        <v>767</v>
      </c>
      <c r="E143" s="2">
        <v>81</v>
      </c>
      <c r="F143" s="1" t="s">
        <v>2376</v>
      </c>
      <c r="G143" s="1" t="s">
        <v>2391</v>
      </c>
      <c r="H143" s="1" t="s">
        <v>2392</v>
      </c>
      <c r="I143" s="2" t="s">
        <v>29</v>
      </c>
      <c r="J143" s="3">
        <v>3000</v>
      </c>
      <c r="K143" s="3">
        <v>1</v>
      </c>
      <c r="L143" s="3">
        <v>3000</v>
      </c>
      <c r="M143" s="1" t="s">
        <v>751</v>
      </c>
      <c r="N143" s="1" t="s">
        <v>40</v>
      </c>
      <c r="O143" s="3">
        <v>0</v>
      </c>
      <c r="P143" s="4" t="s">
        <v>5330</v>
      </c>
      <c r="Q143" s="1" t="b">
        <v>0</v>
      </c>
      <c r="R143" s="2">
        <v>1</v>
      </c>
      <c r="S143" s="3">
        <v>3000</v>
      </c>
      <c r="T143" s="2" t="s">
        <v>29</v>
      </c>
      <c r="U143" s="3">
        <v>0</v>
      </c>
      <c r="V143" s="2" t="s">
        <v>29</v>
      </c>
      <c r="W143" s="3">
        <v>0</v>
      </c>
      <c r="X143" s="2" t="s">
        <v>29</v>
      </c>
      <c r="Y143" s="3">
        <v>0</v>
      </c>
      <c r="Z143" s="1" t="s">
        <v>29</v>
      </c>
      <c r="AA143" s="1" t="b">
        <v>0</v>
      </c>
    </row>
    <row r="144" spans="1:27" x14ac:dyDescent="0.25">
      <c r="A144" s="1"/>
      <c r="B144" s="1"/>
      <c r="C144" s="2"/>
      <c r="D144" s="1"/>
      <c r="E144" s="2"/>
      <c r="F144" s="1"/>
      <c r="G144" s="1"/>
      <c r="H144" s="1"/>
      <c r="I144" s="2"/>
      <c r="J144" s="3"/>
      <c r="K144" s="3"/>
      <c r="L144" s="6">
        <f>SUBTOTAL(9,L143)</f>
        <v>3000</v>
      </c>
      <c r="M144" s="1"/>
      <c r="N144" s="1"/>
      <c r="O144" s="3"/>
      <c r="P144" s="4"/>
      <c r="Q144" s="1"/>
      <c r="R144" s="2"/>
      <c r="S144" s="3"/>
      <c r="T144" s="2"/>
      <c r="U144" s="3"/>
      <c r="V144" s="2"/>
      <c r="W144" s="3"/>
      <c r="X144" s="2"/>
      <c r="Y144" s="3"/>
      <c r="Z144" s="1"/>
      <c r="AA144" s="1"/>
    </row>
    <row r="145" spans="1:27" x14ac:dyDescent="0.25">
      <c r="A145" s="5" t="s">
        <v>5331</v>
      </c>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spans="1:27" x14ac:dyDescent="0.25">
      <c r="A146" s="1" t="b">
        <v>0</v>
      </c>
      <c r="B146" s="1" t="s">
        <v>5332</v>
      </c>
      <c r="C146" s="2">
        <v>1</v>
      </c>
      <c r="D146" s="1" t="s">
        <v>27</v>
      </c>
      <c r="E146" s="2">
        <v>15</v>
      </c>
      <c r="F146" s="1" t="s">
        <v>2416</v>
      </c>
      <c r="G146" s="1" t="s">
        <v>2493</v>
      </c>
      <c r="H146" s="1" t="s">
        <v>2494</v>
      </c>
      <c r="I146" s="2" t="s">
        <v>29</v>
      </c>
      <c r="J146" s="3">
        <v>22085.1</v>
      </c>
      <c r="K146" s="3">
        <v>12</v>
      </c>
      <c r="L146" s="3">
        <v>265021.2</v>
      </c>
      <c r="M146" s="1" t="s">
        <v>751</v>
      </c>
      <c r="N146" s="1" t="s">
        <v>40</v>
      </c>
      <c r="O146" s="3">
        <v>0</v>
      </c>
      <c r="P146" s="4" t="s">
        <v>5333</v>
      </c>
      <c r="Q146" s="1" t="b">
        <v>0</v>
      </c>
      <c r="R146" s="2">
        <v>12</v>
      </c>
      <c r="S146" s="3">
        <v>265021.2</v>
      </c>
      <c r="T146" s="2" t="s">
        <v>29</v>
      </c>
      <c r="U146" s="3">
        <v>0</v>
      </c>
      <c r="V146" s="2" t="s">
        <v>29</v>
      </c>
      <c r="W146" s="3">
        <v>0</v>
      </c>
      <c r="X146" s="2" t="s">
        <v>29</v>
      </c>
      <c r="Y146" s="3">
        <v>0</v>
      </c>
      <c r="Z146" s="1" t="s">
        <v>29</v>
      </c>
      <c r="AA146" s="1" t="b">
        <v>0</v>
      </c>
    </row>
    <row r="147" spans="1:27" x14ac:dyDescent="0.25">
      <c r="A147" s="1"/>
      <c r="B147" s="1"/>
      <c r="C147" s="2"/>
      <c r="D147" s="1"/>
      <c r="E147" s="2"/>
      <c r="F147" s="1"/>
      <c r="G147" s="1"/>
      <c r="H147" s="1"/>
      <c r="I147" s="2"/>
      <c r="J147" s="3"/>
      <c r="K147" s="3"/>
      <c r="L147" s="6">
        <f>SUBTOTAL(9,L146)</f>
        <v>265021.2</v>
      </c>
      <c r="M147" s="1"/>
      <c r="N147" s="1"/>
      <c r="O147" s="3"/>
      <c r="P147" s="4"/>
      <c r="Q147" s="1"/>
      <c r="R147" s="2"/>
      <c r="S147" s="3"/>
      <c r="T147" s="2"/>
      <c r="U147" s="3"/>
      <c r="V147" s="2"/>
      <c r="W147" s="3"/>
      <c r="X147" s="2"/>
      <c r="Y147" s="3"/>
      <c r="Z147" s="1"/>
      <c r="AA147" s="1"/>
    </row>
    <row r="148" spans="1:27" x14ac:dyDescent="0.25">
      <c r="A148" s="5" t="s">
        <v>5334</v>
      </c>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spans="1:27" x14ac:dyDescent="0.25">
      <c r="A149" s="1" t="b">
        <v>0</v>
      </c>
      <c r="B149" s="1" t="s">
        <v>5335</v>
      </c>
      <c r="C149" s="2">
        <v>1</v>
      </c>
      <c r="D149" s="1" t="s">
        <v>27</v>
      </c>
      <c r="E149" s="2">
        <v>16</v>
      </c>
      <c r="F149" s="1" t="s">
        <v>2416</v>
      </c>
      <c r="G149" s="1" t="s">
        <v>2493</v>
      </c>
      <c r="H149" s="1" t="s">
        <v>2495</v>
      </c>
      <c r="I149" s="2" t="s">
        <v>29</v>
      </c>
      <c r="J149" s="3">
        <v>7510.1</v>
      </c>
      <c r="K149" s="3">
        <v>12</v>
      </c>
      <c r="L149" s="3">
        <v>90121.2</v>
      </c>
      <c r="M149" s="1" t="s">
        <v>2310</v>
      </c>
      <c r="N149" s="1" t="s">
        <v>40</v>
      </c>
      <c r="O149" s="3">
        <v>0</v>
      </c>
      <c r="P149" s="4" t="s">
        <v>5336</v>
      </c>
      <c r="Q149" s="1" t="b">
        <v>0</v>
      </c>
      <c r="R149" s="2">
        <v>12</v>
      </c>
      <c r="S149" s="3">
        <v>90121.2</v>
      </c>
      <c r="T149" s="2" t="s">
        <v>29</v>
      </c>
      <c r="U149" s="3">
        <v>0</v>
      </c>
      <c r="V149" s="2" t="s">
        <v>29</v>
      </c>
      <c r="W149" s="3">
        <v>0</v>
      </c>
      <c r="X149" s="2" t="s">
        <v>29</v>
      </c>
      <c r="Y149" s="3">
        <v>0</v>
      </c>
      <c r="Z149" s="1" t="s">
        <v>29</v>
      </c>
      <c r="AA149" s="1" t="b">
        <v>0</v>
      </c>
    </row>
    <row r="150" spans="1:27" x14ac:dyDescent="0.25">
      <c r="A150" s="1"/>
      <c r="B150" s="1"/>
      <c r="C150" s="2"/>
      <c r="D150" s="1"/>
      <c r="E150" s="2"/>
      <c r="F150" s="1"/>
      <c r="G150" s="1"/>
      <c r="H150" s="1"/>
      <c r="I150" s="2"/>
      <c r="J150" s="3"/>
      <c r="K150" s="3"/>
      <c r="L150" s="6">
        <f>SUBTOTAL(9,L149)</f>
        <v>90121.2</v>
      </c>
      <c r="M150" s="1"/>
      <c r="N150" s="1"/>
      <c r="O150" s="3"/>
      <c r="P150" s="4"/>
      <c r="Q150" s="1"/>
      <c r="R150" s="2"/>
      <c r="S150" s="3"/>
      <c r="T150" s="2"/>
      <c r="U150" s="3"/>
      <c r="V150" s="2"/>
      <c r="W150" s="3"/>
      <c r="X150" s="2"/>
      <c r="Y150" s="3"/>
      <c r="Z150" s="1"/>
      <c r="AA150" s="1"/>
    </row>
    <row r="151" spans="1:27" x14ac:dyDescent="0.25">
      <c r="A151" s="5" t="s">
        <v>5337</v>
      </c>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1:27" x14ac:dyDescent="0.25">
      <c r="A152" s="1" t="b">
        <v>0</v>
      </c>
      <c r="B152" s="1" t="s">
        <v>5338</v>
      </c>
      <c r="C152" s="2">
        <v>2</v>
      </c>
      <c r="D152" s="1" t="s">
        <v>767</v>
      </c>
      <c r="E152" s="2">
        <v>83</v>
      </c>
      <c r="F152" s="1" t="s">
        <v>2376</v>
      </c>
      <c r="G152" s="1" t="s">
        <v>2386</v>
      </c>
      <c r="H152" s="1" t="s">
        <v>2387</v>
      </c>
      <c r="I152" s="2" t="s">
        <v>29</v>
      </c>
      <c r="J152" s="3">
        <v>1500</v>
      </c>
      <c r="K152" s="3">
        <v>12</v>
      </c>
      <c r="L152" s="3">
        <v>18000</v>
      </c>
      <c r="M152" s="1" t="s">
        <v>751</v>
      </c>
      <c r="N152" s="1" t="s">
        <v>40</v>
      </c>
      <c r="O152" s="3">
        <v>0</v>
      </c>
      <c r="P152" s="4" t="s">
        <v>5339</v>
      </c>
      <c r="Q152" s="1" t="b">
        <v>0</v>
      </c>
      <c r="R152" s="2">
        <v>12</v>
      </c>
      <c r="S152" s="3">
        <v>18000</v>
      </c>
      <c r="T152" s="2" t="s">
        <v>29</v>
      </c>
      <c r="U152" s="3">
        <v>0</v>
      </c>
      <c r="V152" s="2" t="s">
        <v>29</v>
      </c>
      <c r="W152" s="3">
        <v>0</v>
      </c>
      <c r="X152" s="2" t="s">
        <v>29</v>
      </c>
      <c r="Y152" s="3">
        <v>0</v>
      </c>
      <c r="Z152" s="1" t="s">
        <v>29</v>
      </c>
      <c r="AA152" s="1" t="b">
        <v>0</v>
      </c>
    </row>
    <row r="153" spans="1:27" x14ac:dyDescent="0.25">
      <c r="A153" s="1"/>
      <c r="B153" s="1"/>
      <c r="C153" s="2"/>
      <c r="D153" s="1"/>
      <c r="E153" s="2"/>
      <c r="F153" s="1"/>
      <c r="G153" s="1"/>
      <c r="H153" s="1"/>
      <c r="I153" s="2"/>
      <c r="J153" s="3"/>
      <c r="K153" s="3"/>
      <c r="L153" s="6">
        <f>SUBTOTAL(9,L152)</f>
        <v>18000</v>
      </c>
      <c r="M153" s="1"/>
      <c r="N153" s="1"/>
      <c r="O153" s="3"/>
      <c r="P153" s="4"/>
      <c r="Q153" s="1"/>
      <c r="R153" s="2"/>
      <c r="S153" s="3"/>
      <c r="T153" s="2"/>
      <c r="U153" s="3"/>
      <c r="V153" s="2"/>
      <c r="W153" s="3"/>
      <c r="X153" s="2"/>
      <c r="Y153" s="3"/>
      <c r="Z153" s="1"/>
      <c r="AA153" s="1"/>
    </row>
    <row r="154" spans="1:27" x14ac:dyDescent="0.25">
      <c r="A154" s="5" t="s">
        <v>5340</v>
      </c>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1:27" x14ac:dyDescent="0.25">
      <c r="A155" s="1" t="b">
        <v>0</v>
      </c>
      <c r="B155" s="1" t="s">
        <v>5341</v>
      </c>
      <c r="C155" s="2">
        <v>1</v>
      </c>
      <c r="D155" s="1" t="s">
        <v>27</v>
      </c>
      <c r="E155" s="2">
        <v>41</v>
      </c>
      <c r="F155" s="1" t="s">
        <v>2455</v>
      </c>
      <c r="G155" s="1" t="s">
        <v>2548</v>
      </c>
      <c r="H155" s="1" t="s">
        <v>2549</v>
      </c>
      <c r="I155" s="2" t="s">
        <v>29</v>
      </c>
      <c r="J155" s="3">
        <v>273</v>
      </c>
      <c r="K155" s="3">
        <v>200</v>
      </c>
      <c r="L155" s="3">
        <v>54600</v>
      </c>
      <c r="M155" s="1" t="s">
        <v>751</v>
      </c>
      <c r="N155" s="1" t="s">
        <v>40</v>
      </c>
      <c r="O155" s="3">
        <v>0</v>
      </c>
      <c r="P155" s="4" t="s">
        <v>5342</v>
      </c>
      <c r="Q155" s="1" t="b">
        <v>0</v>
      </c>
      <c r="R155" s="2">
        <v>200</v>
      </c>
      <c r="S155" s="3">
        <v>54600</v>
      </c>
      <c r="T155" s="2" t="s">
        <v>29</v>
      </c>
      <c r="U155" s="3">
        <v>0</v>
      </c>
      <c r="V155" s="2" t="s">
        <v>29</v>
      </c>
      <c r="W155" s="3">
        <v>0</v>
      </c>
      <c r="X155" s="2" t="s">
        <v>29</v>
      </c>
      <c r="Y155" s="3">
        <v>0</v>
      </c>
      <c r="Z155" s="1" t="s">
        <v>29</v>
      </c>
      <c r="AA155" s="1" t="b">
        <v>0</v>
      </c>
    </row>
    <row r="156" spans="1:27" x14ac:dyDescent="0.25">
      <c r="A156" s="1" t="b">
        <v>0</v>
      </c>
      <c r="B156" s="1" t="s">
        <v>5343</v>
      </c>
      <c r="C156" s="2">
        <v>1</v>
      </c>
      <c r="D156" s="1" t="s">
        <v>27</v>
      </c>
      <c r="E156" s="2">
        <v>160</v>
      </c>
      <c r="F156" s="1" t="s">
        <v>2455</v>
      </c>
      <c r="G156" s="1" t="s">
        <v>2550</v>
      </c>
      <c r="H156" s="1" t="s">
        <v>2549</v>
      </c>
      <c r="I156" s="2" t="s">
        <v>29</v>
      </c>
      <c r="J156" s="3">
        <v>493</v>
      </c>
      <c r="K156" s="3">
        <v>200</v>
      </c>
      <c r="L156" s="3">
        <v>98600</v>
      </c>
      <c r="M156" s="1" t="s">
        <v>751</v>
      </c>
      <c r="N156" s="1" t="s">
        <v>40</v>
      </c>
      <c r="O156" s="3">
        <v>0</v>
      </c>
      <c r="P156" s="4" t="s">
        <v>5342</v>
      </c>
      <c r="Q156" s="1" t="b">
        <v>0</v>
      </c>
      <c r="R156" s="2">
        <v>200</v>
      </c>
      <c r="S156" s="3">
        <v>98600</v>
      </c>
      <c r="T156" s="2" t="s">
        <v>29</v>
      </c>
      <c r="U156" s="3">
        <v>0</v>
      </c>
      <c r="V156" s="2" t="s">
        <v>29</v>
      </c>
      <c r="W156" s="3">
        <v>0</v>
      </c>
      <c r="X156" s="2" t="s">
        <v>29</v>
      </c>
      <c r="Y156" s="3">
        <v>0</v>
      </c>
      <c r="Z156" s="1" t="s">
        <v>29</v>
      </c>
      <c r="AA156" s="1" t="b">
        <v>0</v>
      </c>
    </row>
    <row r="157" spans="1:27" x14ac:dyDescent="0.25">
      <c r="A157" s="1" t="b">
        <v>0</v>
      </c>
      <c r="B157" s="1" t="s">
        <v>5344</v>
      </c>
      <c r="C157" s="2">
        <v>1</v>
      </c>
      <c r="D157" s="1" t="s">
        <v>27</v>
      </c>
      <c r="E157" s="2">
        <v>161</v>
      </c>
      <c r="F157" s="1" t="s">
        <v>2455</v>
      </c>
      <c r="G157" s="1" t="s">
        <v>2551</v>
      </c>
      <c r="H157" s="1" t="s">
        <v>2549</v>
      </c>
      <c r="I157" s="2" t="s">
        <v>29</v>
      </c>
      <c r="J157" s="3">
        <v>857</v>
      </c>
      <c r="K157" s="3">
        <v>100</v>
      </c>
      <c r="L157" s="3">
        <v>85700</v>
      </c>
      <c r="M157" s="1" t="s">
        <v>751</v>
      </c>
      <c r="N157" s="1" t="s">
        <v>40</v>
      </c>
      <c r="O157" s="3">
        <v>0</v>
      </c>
      <c r="P157" s="4" t="s">
        <v>5342</v>
      </c>
      <c r="Q157" s="1" t="b">
        <v>0</v>
      </c>
      <c r="R157" s="2">
        <v>100</v>
      </c>
      <c r="S157" s="3">
        <v>85700</v>
      </c>
      <c r="T157" s="2" t="s">
        <v>29</v>
      </c>
      <c r="U157" s="3">
        <v>0</v>
      </c>
      <c r="V157" s="2" t="s">
        <v>29</v>
      </c>
      <c r="W157" s="3">
        <v>0</v>
      </c>
      <c r="X157" s="2" t="s">
        <v>29</v>
      </c>
      <c r="Y157" s="3">
        <v>0</v>
      </c>
      <c r="Z157" s="1" t="s">
        <v>29</v>
      </c>
      <c r="AA157" s="1" t="b">
        <v>0</v>
      </c>
    </row>
    <row r="158" spans="1:27" x14ac:dyDescent="0.25">
      <c r="A158" s="1" t="b">
        <v>0</v>
      </c>
      <c r="B158" s="1" t="s">
        <v>5345</v>
      </c>
      <c r="C158" s="2">
        <v>1</v>
      </c>
      <c r="D158" s="1" t="s">
        <v>27</v>
      </c>
      <c r="E158" s="2">
        <v>162</v>
      </c>
      <c r="F158" s="1" t="s">
        <v>2455</v>
      </c>
      <c r="G158" s="1" t="s">
        <v>2552</v>
      </c>
      <c r="H158" s="1" t="s">
        <v>2553</v>
      </c>
      <c r="I158" s="2" t="s">
        <v>29</v>
      </c>
      <c r="J158" s="3">
        <v>183</v>
      </c>
      <c r="K158" s="3">
        <v>9000</v>
      </c>
      <c r="L158" s="3">
        <v>1647000</v>
      </c>
      <c r="M158" s="1" t="s">
        <v>751</v>
      </c>
      <c r="N158" s="1" t="s">
        <v>40</v>
      </c>
      <c r="O158" s="3">
        <v>0</v>
      </c>
      <c r="P158" s="4" t="s">
        <v>5342</v>
      </c>
      <c r="Q158" s="1" t="b">
        <v>0</v>
      </c>
      <c r="R158" s="2">
        <v>9000</v>
      </c>
      <c r="S158" s="3">
        <v>1647000</v>
      </c>
      <c r="T158" s="2" t="s">
        <v>29</v>
      </c>
      <c r="U158" s="3">
        <v>0</v>
      </c>
      <c r="V158" s="2" t="s">
        <v>29</v>
      </c>
      <c r="W158" s="3">
        <v>0</v>
      </c>
      <c r="X158" s="2" t="s">
        <v>29</v>
      </c>
      <c r="Y158" s="3">
        <v>0</v>
      </c>
      <c r="Z158" s="1" t="s">
        <v>29</v>
      </c>
      <c r="AA158" s="1" t="b">
        <v>0</v>
      </c>
    </row>
    <row r="159" spans="1:27" x14ac:dyDescent="0.25">
      <c r="A159" s="1" t="b">
        <v>0</v>
      </c>
      <c r="B159" s="1" t="s">
        <v>5346</v>
      </c>
      <c r="C159" s="2">
        <v>1</v>
      </c>
      <c r="D159" s="1" t="s">
        <v>27</v>
      </c>
      <c r="E159" s="2">
        <v>163</v>
      </c>
      <c r="F159" s="1" t="s">
        <v>2455</v>
      </c>
      <c r="G159" s="1" t="s">
        <v>2554</v>
      </c>
      <c r="H159" s="1" t="s">
        <v>2549</v>
      </c>
      <c r="I159" s="2" t="s">
        <v>29</v>
      </c>
      <c r="J159" s="3">
        <v>188</v>
      </c>
      <c r="K159" s="3">
        <v>50</v>
      </c>
      <c r="L159" s="3">
        <v>9400</v>
      </c>
      <c r="M159" s="1" t="s">
        <v>751</v>
      </c>
      <c r="N159" s="1" t="s">
        <v>40</v>
      </c>
      <c r="O159" s="3">
        <v>0</v>
      </c>
      <c r="P159" s="4" t="s">
        <v>5342</v>
      </c>
      <c r="Q159" s="1" t="b">
        <v>0</v>
      </c>
      <c r="R159" s="2">
        <v>50</v>
      </c>
      <c r="S159" s="3">
        <v>9400</v>
      </c>
      <c r="T159" s="2" t="s">
        <v>29</v>
      </c>
      <c r="U159" s="3">
        <v>0</v>
      </c>
      <c r="V159" s="2" t="s">
        <v>29</v>
      </c>
      <c r="W159" s="3">
        <v>0</v>
      </c>
      <c r="X159" s="2" t="s">
        <v>29</v>
      </c>
      <c r="Y159" s="3">
        <v>0</v>
      </c>
      <c r="Z159" s="1" t="s">
        <v>29</v>
      </c>
      <c r="AA159" s="1" t="b">
        <v>0</v>
      </c>
    </row>
    <row r="160" spans="1:27" x14ac:dyDescent="0.25">
      <c r="A160" s="1" t="b">
        <v>0</v>
      </c>
      <c r="B160" s="1" t="s">
        <v>5347</v>
      </c>
      <c r="C160" s="2">
        <v>1</v>
      </c>
      <c r="D160" s="1" t="s">
        <v>27</v>
      </c>
      <c r="E160" s="2">
        <v>318</v>
      </c>
      <c r="F160" s="1" t="s">
        <v>2455</v>
      </c>
      <c r="G160" s="1" t="s">
        <v>5348</v>
      </c>
      <c r="H160" s="1" t="s">
        <v>2549</v>
      </c>
      <c r="I160" s="2" t="s">
        <v>29</v>
      </c>
      <c r="J160" s="3">
        <v>1478</v>
      </c>
      <c r="K160" s="3">
        <v>15</v>
      </c>
      <c r="L160" s="3">
        <v>22170</v>
      </c>
      <c r="M160" s="1" t="s">
        <v>751</v>
      </c>
      <c r="N160" s="1" t="s">
        <v>40</v>
      </c>
      <c r="O160" s="3">
        <v>0</v>
      </c>
      <c r="P160" s="4" t="s">
        <v>5342</v>
      </c>
      <c r="Q160" s="1" t="b">
        <v>0</v>
      </c>
      <c r="R160" s="2">
        <v>15</v>
      </c>
      <c r="S160" s="3">
        <v>22170</v>
      </c>
      <c r="T160" s="2" t="s">
        <v>29</v>
      </c>
      <c r="U160" s="3">
        <v>0</v>
      </c>
      <c r="V160" s="2" t="s">
        <v>29</v>
      </c>
      <c r="W160" s="3">
        <v>0</v>
      </c>
      <c r="X160" s="2" t="s">
        <v>29</v>
      </c>
      <c r="Y160" s="3">
        <v>0</v>
      </c>
      <c r="Z160" s="1" t="s">
        <v>29</v>
      </c>
      <c r="AA160" s="1" t="b">
        <v>0</v>
      </c>
    </row>
    <row r="161" spans="1:27" x14ac:dyDescent="0.25">
      <c r="A161" s="1"/>
      <c r="B161" s="1"/>
      <c r="C161" s="2"/>
      <c r="D161" s="1"/>
      <c r="E161" s="2"/>
      <c r="F161" s="1"/>
      <c r="G161" s="1"/>
      <c r="H161" s="1"/>
      <c r="I161" s="2"/>
      <c r="J161" s="3"/>
      <c r="K161" s="3"/>
      <c r="L161" s="6">
        <f>SUBTOTAL(9,L155:L160)</f>
        <v>1917470</v>
      </c>
      <c r="M161" s="1"/>
      <c r="N161" s="1"/>
      <c r="O161" s="3"/>
      <c r="P161" s="4"/>
      <c r="Q161" s="1"/>
      <c r="R161" s="2"/>
      <c r="S161" s="3"/>
      <c r="T161" s="2"/>
      <c r="U161" s="3"/>
      <c r="V161" s="2"/>
      <c r="W161" s="3"/>
      <c r="X161" s="2"/>
      <c r="Y161" s="3"/>
      <c r="Z161" s="1"/>
      <c r="AA161" s="1"/>
    </row>
    <row r="162" spans="1:27" x14ac:dyDescent="0.25">
      <c r="A162" s="5" t="s">
        <v>5349</v>
      </c>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1:27" x14ac:dyDescent="0.25">
      <c r="A163" s="1" t="b">
        <v>0</v>
      </c>
      <c r="B163" s="1" t="s">
        <v>5350</v>
      </c>
      <c r="C163" s="2">
        <v>2</v>
      </c>
      <c r="D163" s="1" t="s">
        <v>767</v>
      </c>
      <c r="E163" s="2">
        <v>84</v>
      </c>
      <c r="F163" s="1" t="s">
        <v>2376</v>
      </c>
      <c r="G163" s="1" t="s">
        <v>2377</v>
      </c>
      <c r="H163" s="1" t="s">
        <v>2378</v>
      </c>
      <c r="I163" s="2" t="s">
        <v>29</v>
      </c>
      <c r="J163" s="3">
        <v>1500</v>
      </c>
      <c r="K163" s="3">
        <v>5</v>
      </c>
      <c r="L163" s="3">
        <v>7500</v>
      </c>
      <c r="M163" s="1" t="s">
        <v>751</v>
      </c>
      <c r="N163" s="1" t="s">
        <v>40</v>
      </c>
      <c r="O163" s="3">
        <v>0</v>
      </c>
      <c r="P163" s="4" t="s">
        <v>5351</v>
      </c>
      <c r="Q163" s="1" t="b">
        <v>0</v>
      </c>
      <c r="R163" s="2">
        <v>5</v>
      </c>
      <c r="S163" s="3">
        <v>7500</v>
      </c>
      <c r="T163" s="2" t="s">
        <v>29</v>
      </c>
      <c r="U163" s="3">
        <v>0</v>
      </c>
      <c r="V163" s="2" t="s">
        <v>29</v>
      </c>
      <c r="W163" s="3">
        <v>0</v>
      </c>
      <c r="X163" s="2" t="s">
        <v>29</v>
      </c>
      <c r="Y163" s="3">
        <v>0</v>
      </c>
      <c r="Z163" s="1" t="s">
        <v>29</v>
      </c>
      <c r="AA163" s="1" t="b">
        <v>0</v>
      </c>
    </row>
    <row r="164" spans="1:27" x14ac:dyDescent="0.25">
      <c r="A164" s="1"/>
      <c r="B164" s="1"/>
      <c r="C164" s="2"/>
      <c r="D164" s="1"/>
      <c r="E164" s="2"/>
      <c r="F164" s="1"/>
      <c r="G164" s="1"/>
      <c r="H164" s="1"/>
      <c r="I164" s="2"/>
      <c r="J164" s="3"/>
      <c r="K164" s="3"/>
      <c r="L164" s="6">
        <f>SUBTOTAL(9,L163)</f>
        <v>7500</v>
      </c>
      <c r="M164" s="1"/>
      <c r="N164" s="1"/>
      <c r="O164" s="3"/>
      <c r="P164" s="4"/>
      <c r="Q164" s="1"/>
      <c r="R164" s="2"/>
      <c r="S164" s="3"/>
      <c r="T164" s="2"/>
      <c r="U164" s="3"/>
      <c r="V164" s="2"/>
      <c r="W164" s="3"/>
      <c r="X164" s="2"/>
      <c r="Y164" s="3"/>
      <c r="Z164" s="1"/>
      <c r="AA164" s="1"/>
    </row>
    <row r="165" spans="1:27" x14ac:dyDescent="0.25">
      <c r="A165" s="5" t="s">
        <v>5352</v>
      </c>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1:27" x14ac:dyDescent="0.25">
      <c r="A166" s="1" t="b">
        <v>0</v>
      </c>
      <c r="B166" s="1" t="s">
        <v>5353</v>
      </c>
      <c r="C166" s="2">
        <v>1</v>
      </c>
      <c r="D166" s="1" t="s">
        <v>776</v>
      </c>
      <c r="E166" s="2">
        <v>85</v>
      </c>
      <c r="F166" s="1" t="s">
        <v>2376</v>
      </c>
      <c r="G166" s="1" t="s">
        <v>2381</v>
      </c>
      <c r="H166" s="1" t="s">
        <v>2382</v>
      </c>
      <c r="I166" s="2" t="s">
        <v>29</v>
      </c>
      <c r="J166" s="3">
        <v>1000</v>
      </c>
      <c r="K166" s="3">
        <v>3</v>
      </c>
      <c r="L166" s="3">
        <v>3000</v>
      </c>
      <c r="M166" s="1" t="s">
        <v>751</v>
      </c>
      <c r="N166" s="1" t="s">
        <v>40</v>
      </c>
      <c r="O166" s="3">
        <v>0</v>
      </c>
      <c r="P166" s="4" t="s">
        <v>5354</v>
      </c>
      <c r="Q166" s="1" t="b">
        <v>0</v>
      </c>
      <c r="R166" s="2">
        <v>3</v>
      </c>
      <c r="S166" s="3">
        <v>3000</v>
      </c>
      <c r="T166" s="2" t="s">
        <v>29</v>
      </c>
      <c r="U166" s="3">
        <v>0</v>
      </c>
      <c r="V166" s="2" t="s">
        <v>29</v>
      </c>
      <c r="W166" s="3">
        <v>0</v>
      </c>
      <c r="X166" s="2" t="s">
        <v>29</v>
      </c>
      <c r="Y166" s="3">
        <v>0</v>
      </c>
      <c r="Z166" s="1" t="s">
        <v>29</v>
      </c>
      <c r="AA166" s="1" t="b">
        <v>0</v>
      </c>
    </row>
    <row r="167" spans="1:27" x14ac:dyDescent="0.25">
      <c r="A167" s="1"/>
      <c r="B167" s="1"/>
      <c r="C167" s="2"/>
      <c r="D167" s="1"/>
      <c r="E167" s="2"/>
      <c r="F167" s="1"/>
      <c r="G167" s="1"/>
      <c r="H167" s="1"/>
      <c r="I167" s="2"/>
      <c r="J167" s="3"/>
      <c r="K167" s="3"/>
      <c r="L167" s="6">
        <f>SUBTOTAL(9,L166)</f>
        <v>3000</v>
      </c>
      <c r="M167" s="1"/>
      <c r="N167" s="1"/>
      <c r="O167" s="3"/>
      <c r="P167" s="4"/>
      <c r="Q167" s="1"/>
      <c r="R167" s="2"/>
      <c r="S167" s="3"/>
      <c r="T167" s="2"/>
      <c r="U167" s="3"/>
      <c r="V167" s="2"/>
      <c r="W167" s="3"/>
      <c r="X167" s="2"/>
      <c r="Y167" s="3"/>
      <c r="Z167" s="1"/>
      <c r="AA167" s="1"/>
    </row>
    <row r="168" spans="1:27" x14ac:dyDescent="0.25">
      <c r="A168" s="5" t="s">
        <v>5355</v>
      </c>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1:27" x14ac:dyDescent="0.25">
      <c r="A169" s="1" t="b">
        <v>0</v>
      </c>
      <c r="B169" s="1" t="s">
        <v>5356</v>
      </c>
      <c r="C169" s="2">
        <v>2</v>
      </c>
      <c r="D169" s="1" t="s">
        <v>767</v>
      </c>
      <c r="E169" s="2">
        <v>82</v>
      </c>
      <c r="F169" s="1" t="s">
        <v>2376</v>
      </c>
      <c r="G169" s="1" t="s">
        <v>2389</v>
      </c>
      <c r="H169" s="1" t="s">
        <v>2390</v>
      </c>
      <c r="I169" s="2" t="s">
        <v>29</v>
      </c>
      <c r="J169" s="3">
        <v>1500</v>
      </c>
      <c r="K169" s="3">
        <v>3</v>
      </c>
      <c r="L169" s="3">
        <v>4500</v>
      </c>
      <c r="M169" s="1" t="s">
        <v>751</v>
      </c>
      <c r="N169" s="1" t="s">
        <v>40</v>
      </c>
      <c r="O169" s="3">
        <v>0</v>
      </c>
      <c r="P169" s="4" t="s">
        <v>5357</v>
      </c>
      <c r="Q169" s="1" t="b">
        <v>0</v>
      </c>
      <c r="R169" s="2">
        <v>3</v>
      </c>
      <c r="S169" s="3">
        <v>4500</v>
      </c>
      <c r="T169" s="2" t="s">
        <v>29</v>
      </c>
      <c r="U169" s="3">
        <v>0</v>
      </c>
      <c r="V169" s="2" t="s">
        <v>29</v>
      </c>
      <c r="W169" s="3">
        <v>0</v>
      </c>
      <c r="X169" s="2" t="s">
        <v>29</v>
      </c>
      <c r="Y169" s="3">
        <v>0</v>
      </c>
      <c r="Z169" s="1" t="s">
        <v>29</v>
      </c>
      <c r="AA169" s="1" t="b">
        <v>0</v>
      </c>
    </row>
    <row r="170" spans="1:27" x14ac:dyDescent="0.25">
      <c r="A170" s="1"/>
      <c r="B170" s="1"/>
      <c r="C170" s="2"/>
      <c r="D170" s="1"/>
      <c r="E170" s="2"/>
      <c r="F170" s="1"/>
      <c r="G170" s="1"/>
      <c r="H170" s="1"/>
      <c r="I170" s="2"/>
      <c r="J170" s="3"/>
      <c r="K170" s="3"/>
      <c r="L170" s="6">
        <f>SUBTOTAL(9,L169)</f>
        <v>4500</v>
      </c>
      <c r="M170" s="1"/>
      <c r="N170" s="1"/>
      <c r="O170" s="3"/>
      <c r="P170" s="4"/>
      <c r="Q170" s="1"/>
      <c r="R170" s="2"/>
      <c r="S170" s="3"/>
      <c r="T170" s="2"/>
      <c r="U170" s="3"/>
      <c r="V170" s="2"/>
      <c r="W170" s="3"/>
      <c r="X170" s="2"/>
      <c r="Y170" s="3"/>
      <c r="Z170" s="1"/>
      <c r="AA170" s="1"/>
    </row>
    <row r="171" spans="1:27" x14ac:dyDescent="0.25">
      <c r="A171" s="5" t="s">
        <v>5358</v>
      </c>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1:27" x14ac:dyDescent="0.25">
      <c r="A172" s="1" t="b">
        <v>0</v>
      </c>
      <c r="B172" s="1" t="s">
        <v>5359</v>
      </c>
      <c r="C172" s="2">
        <v>1</v>
      </c>
      <c r="D172" s="1" t="s">
        <v>27</v>
      </c>
      <c r="E172" s="2">
        <v>80</v>
      </c>
      <c r="F172" s="1" t="s">
        <v>2376</v>
      </c>
      <c r="G172" s="1" t="s">
        <v>2383</v>
      </c>
      <c r="H172" s="1" t="s">
        <v>2384</v>
      </c>
      <c r="I172" s="2" t="s">
        <v>29</v>
      </c>
      <c r="J172" s="3">
        <v>686</v>
      </c>
      <c r="K172" s="3">
        <v>2</v>
      </c>
      <c r="L172" s="3">
        <v>1372</v>
      </c>
      <c r="M172" s="1" t="s">
        <v>751</v>
      </c>
      <c r="N172" s="1" t="s">
        <v>40</v>
      </c>
      <c r="O172" s="3">
        <v>0</v>
      </c>
      <c r="P172" s="4" t="s">
        <v>5360</v>
      </c>
      <c r="Q172" s="1" t="b">
        <v>0</v>
      </c>
      <c r="R172" s="2">
        <v>2</v>
      </c>
      <c r="S172" s="3">
        <v>1372</v>
      </c>
      <c r="T172" s="2" t="s">
        <v>29</v>
      </c>
      <c r="U172" s="3">
        <v>0</v>
      </c>
      <c r="V172" s="2" t="s">
        <v>29</v>
      </c>
      <c r="W172" s="3">
        <v>0</v>
      </c>
      <c r="X172" s="2" t="s">
        <v>29</v>
      </c>
      <c r="Y172" s="3">
        <v>0</v>
      </c>
      <c r="Z172" s="1" t="s">
        <v>29</v>
      </c>
      <c r="AA172" s="1" t="b">
        <v>0</v>
      </c>
    </row>
    <row r="173" spans="1:27" x14ac:dyDescent="0.25">
      <c r="A173" s="1"/>
      <c r="B173" s="1"/>
      <c r="C173" s="2"/>
      <c r="D173" s="1"/>
      <c r="E173" s="2"/>
      <c r="F173" s="1"/>
      <c r="G173" s="1"/>
      <c r="H173" s="1"/>
      <c r="I173" s="2"/>
      <c r="J173" s="3"/>
      <c r="K173" s="3"/>
      <c r="L173" s="6">
        <f>SUBTOTAL(9,L172)</f>
        <v>1372</v>
      </c>
      <c r="M173" s="1"/>
      <c r="N173" s="1"/>
      <c r="O173" s="3"/>
      <c r="P173" s="4"/>
      <c r="Q173" s="1"/>
      <c r="R173" s="2"/>
      <c r="S173" s="3"/>
      <c r="T173" s="2"/>
      <c r="U173" s="3"/>
      <c r="V173" s="2"/>
      <c r="W173" s="3"/>
      <c r="X173" s="2"/>
      <c r="Y173" s="3"/>
      <c r="Z173" s="1"/>
      <c r="AA173" s="1"/>
    </row>
    <row r="174" spans="1:27" x14ac:dyDescent="0.25">
      <c r="A174" s="5" t="s">
        <v>5361</v>
      </c>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1:27" x14ac:dyDescent="0.25">
      <c r="A175" s="1" t="b">
        <v>0</v>
      </c>
      <c r="B175" s="1" t="s">
        <v>5362</v>
      </c>
      <c r="C175" s="2">
        <v>1</v>
      </c>
      <c r="D175" s="1" t="s">
        <v>27</v>
      </c>
      <c r="E175" s="2">
        <v>178</v>
      </c>
      <c r="F175" s="1" t="s">
        <v>2455</v>
      </c>
      <c r="G175" s="1" t="s">
        <v>2555</v>
      </c>
      <c r="H175" s="1" t="s">
        <v>2555</v>
      </c>
      <c r="I175" s="2" t="s">
        <v>29</v>
      </c>
      <c r="J175" s="3">
        <v>142.80000000000001</v>
      </c>
      <c r="K175" s="3">
        <v>1500</v>
      </c>
      <c r="L175" s="3">
        <v>214200</v>
      </c>
      <c r="M175" s="1" t="s">
        <v>751</v>
      </c>
      <c r="N175" s="1" t="s">
        <v>40</v>
      </c>
      <c r="O175" s="3">
        <v>0</v>
      </c>
      <c r="P175" s="4" t="s">
        <v>5363</v>
      </c>
      <c r="Q175" s="1" t="b">
        <v>0</v>
      </c>
      <c r="R175" s="2">
        <v>1500</v>
      </c>
      <c r="S175" s="3">
        <v>214200</v>
      </c>
      <c r="T175" s="2" t="s">
        <v>29</v>
      </c>
      <c r="U175" s="3">
        <v>0</v>
      </c>
      <c r="V175" s="2" t="s">
        <v>29</v>
      </c>
      <c r="W175" s="3">
        <v>0</v>
      </c>
      <c r="X175" s="2" t="s">
        <v>29</v>
      </c>
      <c r="Y175" s="3">
        <v>0</v>
      </c>
      <c r="Z175" s="1" t="s">
        <v>29</v>
      </c>
      <c r="AA175" s="1" t="b">
        <v>0</v>
      </c>
    </row>
    <row r="176" spans="1:27" x14ac:dyDescent="0.25">
      <c r="A176" s="1" t="b">
        <v>0</v>
      </c>
      <c r="B176" s="1" t="s">
        <v>5364</v>
      </c>
      <c r="C176" s="2">
        <v>1</v>
      </c>
      <c r="D176" s="1" t="s">
        <v>27</v>
      </c>
      <c r="E176" s="2">
        <v>179</v>
      </c>
      <c r="F176" s="1" t="s">
        <v>2455</v>
      </c>
      <c r="G176" s="1" t="s">
        <v>2556</v>
      </c>
      <c r="H176" s="1" t="s">
        <v>2557</v>
      </c>
      <c r="I176" s="2" t="s">
        <v>29</v>
      </c>
      <c r="J176" s="3">
        <v>318</v>
      </c>
      <c r="K176" s="3">
        <v>600</v>
      </c>
      <c r="L176" s="3">
        <v>190800</v>
      </c>
      <c r="M176" s="1" t="s">
        <v>751</v>
      </c>
      <c r="N176" s="1" t="s">
        <v>40</v>
      </c>
      <c r="O176" s="3">
        <v>0</v>
      </c>
      <c r="P176" s="4" t="s">
        <v>5363</v>
      </c>
      <c r="Q176" s="1" t="b">
        <v>0</v>
      </c>
      <c r="R176" s="2">
        <v>600</v>
      </c>
      <c r="S176" s="3">
        <v>190800</v>
      </c>
      <c r="T176" s="2" t="s">
        <v>29</v>
      </c>
      <c r="U176" s="3">
        <v>0</v>
      </c>
      <c r="V176" s="2" t="s">
        <v>29</v>
      </c>
      <c r="W176" s="3">
        <v>0</v>
      </c>
      <c r="X176" s="2" t="s">
        <v>29</v>
      </c>
      <c r="Y176" s="3">
        <v>0</v>
      </c>
      <c r="Z176" s="1" t="s">
        <v>29</v>
      </c>
      <c r="AA176" s="1" t="b">
        <v>0</v>
      </c>
    </row>
    <row r="177" spans="1:27" x14ac:dyDescent="0.25">
      <c r="A177" s="1" t="b">
        <v>0</v>
      </c>
      <c r="B177" s="1" t="s">
        <v>5365</v>
      </c>
      <c r="C177" s="2">
        <v>1</v>
      </c>
      <c r="D177" s="1" t="s">
        <v>27</v>
      </c>
      <c r="E177" s="2">
        <v>180</v>
      </c>
      <c r="F177" s="1" t="s">
        <v>2455</v>
      </c>
      <c r="G177" s="1" t="s">
        <v>2558</v>
      </c>
      <c r="H177" s="1" t="s">
        <v>2559</v>
      </c>
      <c r="I177" s="2" t="s">
        <v>29</v>
      </c>
      <c r="J177" s="3">
        <v>606</v>
      </c>
      <c r="K177" s="3">
        <v>100</v>
      </c>
      <c r="L177" s="3">
        <v>60600</v>
      </c>
      <c r="M177" s="1" t="s">
        <v>751</v>
      </c>
      <c r="N177" s="1" t="s">
        <v>40</v>
      </c>
      <c r="O177" s="3">
        <v>0</v>
      </c>
      <c r="P177" s="4" t="s">
        <v>5363</v>
      </c>
      <c r="Q177" s="1" t="b">
        <v>0</v>
      </c>
      <c r="R177" s="2">
        <v>100</v>
      </c>
      <c r="S177" s="3">
        <v>60600</v>
      </c>
      <c r="T177" s="2" t="s">
        <v>29</v>
      </c>
      <c r="U177" s="3">
        <v>0</v>
      </c>
      <c r="V177" s="2" t="s">
        <v>29</v>
      </c>
      <c r="W177" s="3">
        <v>0</v>
      </c>
      <c r="X177" s="2" t="s">
        <v>29</v>
      </c>
      <c r="Y177" s="3">
        <v>0</v>
      </c>
      <c r="Z177" s="1" t="s">
        <v>29</v>
      </c>
      <c r="AA177" s="1" t="b">
        <v>0</v>
      </c>
    </row>
    <row r="178" spans="1:27" x14ac:dyDescent="0.25">
      <c r="A178" s="1" t="b">
        <v>0</v>
      </c>
      <c r="B178" s="1" t="s">
        <v>5366</v>
      </c>
      <c r="C178" s="2">
        <v>1</v>
      </c>
      <c r="D178" s="1" t="s">
        <v>27</v>
      </c>
      <c r="E178" s="2">
        <v>181</v>
      </c>
      <c r="F178" s="1" t="s">
        <v>2455</v>
      </c>
      <c r="G178" s="1" t="s">
        <v>2560</v>
      </c>
      <c r="H178" s="1" t="s">
        <v>2560</v>
      </c>
      <c r="I178" s="2" t="s">
        <v>29</v>
      </c>
      <c r="J178" s="3">
        <v>262.8</v>
      </c>
      <c r="K178" s="3">
        <v>450</v>
      </c>
      <c r="L178" s="3">
        <v>118260</v>
      </c>
      <c r="M178" s="1" t="s">
        <v>751</v>
      </c>
      <c r="N178" s="1" t="s">
        <v>40</v>
      </c>
      <c r="O178" s="3">
        <v>0</v>
      </c>
      <c r="P178" s="4" t="s">
        <v>5363</v>
      </c>
      <c r="Q178" s="1" t="b">
        <v>0</v>
      </c>
      <c r="R178" s="2">
        <v>450</v>
      </c>
      <c r="S178" s="3">
        <v>118260</v>
      </c>
      <c r="T178" s="2" t="s">
        <v>29</v>
      </c>
      <c r="U178" s="3">
        <v>0</v>
      </c>
      <c r="V178" s="2" t="s">
        <v>29</v>
      </c>
      <c r="W178" s="3">
        <v>0</v>
      </c>
      <c r="X178" s="2" t="s">
        <v>29</v>
      </c>
      <c r="Y178" s="3">
        <v>0</v>
      </c>
      <c r="Z178" s="1" t="s">
        <v>29</v>
      </c>
      <c r="AA178" s="1" t="b">
        <v>0</v>
      </c>
    </row>
    <row r="179" spans="1:27" x14ac:dyDescent="0.25">
      <c r="A179" s="1" t="b">
        <v>0</v>
      </c>
      <c r="B179" s="1" t="s">
        <v>5367</v>
      </c>
      <c r="C179" s="2">
        <v>1</v>
      </c>
      <c r="D179" s="1" t="s">
        <v>27</v>
      </c>
      <c r="E179" s="2">
        <v>182</v>
      </c>
      <c r="F179" s="1" t="s">
        <v>2455</v>
      </c>
      <c r="G179" s="1" t="s">
        <v>2561</v>
      </c>
      <c r="H179" s="1" t="s">
        <v>2561</v>
      </c>
      <c r="I179" s="2" t="s">
        <v>29</v>
      </c>
      <c r="J179" s="3">
        <v>262.8</v>
      </c>
      <c r="K179" s="3">
        <v>450</v>
      </c>
      <c r="L179" s="3">
        <v>118260</v>
      </c>
      <c r="M179" s="1" t="s">
        <v>751</v>
      </c>
      <c r="N179" s="1" t="s">
        <v>40</v>
      </c>
      <c r="O179" s="3">
        <v>0</v>
      </c>
      <c r="P179" s="4" t="s">
        <v>5363</v>
      </c>
      <c r="Q179" s="1" t="b">
        <v>0</v>
      </c>
      <c r="R179" s="2">
        <v>450</v>
      </c>
      <c r="S179" s="3">
        <v>118260</v>
      </c>
      <c r="T179" s="2" t="s">
        <v>29</v>
      </c>
      <c r="U179" s="3">
        <v>0</v>
      </c>
      <c r="V179" s="2" t="s">
        <v>29</v>
      </c>
      <c r="W179" s="3">
        <v>0</v>
      </c>
      <c r="X179" s="2" t="s">
        <v>29</v>
      </c>
      <c r="Y179" s="3">
        <v>0</v>
      </c>
      <c r="Z179" s="1" t="s">
        <v>29</v>
      </c>
      <c r="AA179" s="1" t="b">
        <v>0</v>
      </c>
    </row>
    <row r="180" spans="1:27" x14ac:dyDescent="0.25">
      <c r="A180" s="1" t="b">
        <v>0</v>
      </c>
      <c r="B180" s="1" t="s">
        <v>5368</v>
      </c>
      <c r="C180" s="2">
        <v>1</v>
      </c>
      <c r="D180" s="1" t="s">
        <v>27</v>
      </c>
      <c r="E180" s="2">
        <v>242</v>
      </c>
      <c r="F180" s="1" t="s">
        <v>2455</v>
      </c>
      <c r="G180" s="1" t="s">
        <v>2562</v>
      </c>
      <c r="H180" s="1" t="s">
        <v>29</v>
      </c>
      <c r="I180" s="2" t="s">
        <v>29</v>
      </c>
      <c r="J180" s="3">
        <v>427.2</v>
      </c>
      <c r="K180" s="3">
        <v>20</v>
      </c>
      <c r="L180" s="3">
        <v>8544</v>
      </c>
      <c r="M180" s="1" t="s">
        <v>751</v>
      </c>
      <c r="N180" s="1" t="s">
        <v>40</v>
      </c>
      <c r="O180" s="3">
        <v>0</v>
      </c>
      <c r="P180" s="4" t="s">
        <v>5363</v>
      </c>
      <c r="Q180" s="1" t="b">
        <v>0</v>
      </c>
      <c r="R180" s="2">
        <v>20</v>
      </c>
      <c r="S180" s="3">
        <v>8544</v>
      </c>
      <c r="T180" s="2" t="s">
        <v>29</v>
      </c>
      <c r="U180" s="3">
        <v>0</v>
      </c>
      <c r="V180" s="2" t="s">
        <v>29</v>
      </c>
      <c r="W180" s="3">
        <v>0</v>
      </c>
      <c r="X180" s="2" t="s">
        <v>29</v>
      </c>
      <c r="Y180" s="3">
        <v>0</v>
      </c>
      <c r="Z180" s="1" t="s">
        <v>29</v>
      </c>
      <c r="AA180" s="1" t="b">
        <v>0</v>
      </c>
    </row>
    <row r="181" spans="1:27" x14ac:dyDescent="0.25">
      <c r="A181" s="1" t="b">
        <v>0</v>
      </c>
      <c r="B181" s="1" t="s">
        <v>5369</v>
      </c>
      <c r="C181" s="2">
        <v>1</v>
      </c>
      <c r="D181" s="1" t="s">
        <v>27</v>
      </c>
      <c r="E181" s="2">
        <v>243</v>
      </c>
      <c r="F181" s="1" t="s">
        <v>2455</v>
      </c>
      <c r="G181" s="1" t="s">
        <v>2563</v>
      </c>
      <c r="H181" s="1" t="s">
        <v>29</v>
      </c>
      <c r="I181" s="2" t="s">
        <v>29</v>
      </c>
      <c r="J181" s="3">
        <v>471.6</v>
      </c>
      <c r="K181" s="3">
        <v>50</v>
      </c>
      <c r="L181" s="3">
        <v>23580</v>
      </c>
      <c r="M181" s="1" t="s">
        <v>751</v>
      </c>
      <c r="N181" s="1" t="s">
        <v>40</v>
      </c>
      <c r="O181" s="3">
        <v>0</v>
      </c>
      <c r="P181" s="4" t="s">
        <v>5363</v>
      </c>
      <c r="Q181" s="1" t="b">
        <v>0</v>
      </c>
      <c r="R181" s="2">
        <v>50</v>
      </c>
      <c r="S181" s="3">
        <v>23580</v>
      </c>
      <c r="T181" s="2" t="s">
        <v>29</v>
      </c>
      <c r="U181" s="3">
        <v>0</v>
      </c>
      <c r="V181" s="2" t="s">
        <v>29</v>
      </c>
      <c r="W181" s="3">
        <v>0</v>
      </c>
      <c r="X181" s="2" t="s">
        <v>29</v>
      </c>
      <c r="Y181" s="3">
        <v>0</v>
      </c>
      <c r="Z181" s="1" t="s">
        <v>29</v>
      </c>
      <c r="AA181" s="1" t="b">
        <v>0</v>
      </c>
    </row>
    <row r="182" spans="1:27" x14ac:dyDescent="0.25">
      <c r="A182" s="1" t="b">
        <v>0</v>
      </c>
      <c r="B182" s="1" t="s">
        <v>5370</v>
      </c>
      <c r="C182" s="2">
        <v>1</v>
      </c>
      <c r="D182" s="1" t="s">
        <v>27</v>
      </c>
      <c r="E182" s="2">
        <v>244</v>
      </c>
      <c r="F182" s="1" t="s">
        <v>2455</v>
      </c>
      <c r="G182" s="1" t="s">
        <v>2564</v>
      </c>
      <c r="H182" s="1" t="s">
        <v>29</v>
      </c>
      <c r="I182" s="2" t="s">
        <v>29</v>
      </c>
      <c r="J182" s="3">
        <v>327.60000000000002</v>
      </c>
      <c r="K182" s="3">
        <v>80</v>
      </c>
      <c r="L182" s="3">
        <v>26208</v>
      </c>
      <c r="M182" s="1" t="s">
        <v>751</v>
      </c>
      <c r="N182" s="1" t="s">
        <v>40</v>
      </c>
      <c r="O182" s="3">
        <v>0</v>
      </c>
      <c r="P182" s="4" t="s">
        <v>5363</v>
      </c>
      <c r="Q182" s="1" t="b">
        <v>0</v>
      </c>
      <c r="R182" s="2">
        <v>80</v>
      </c>
      <c r="S182" s="3">
        <v>26208</v>
      </c>
      <c r="T182" s="2" t="s">
        <v>29</v>
      </c>
      <c r="U182" s="3">
        <v>0</v>
      </c>
      <c r="V182" s="2" t="s">
        <v>29</v>
      </c>
      <c r="W182" s="3">
        <v>0</v>
      </c>
      <c r="X182" s="2" t="s">
        <v>29</v>
      </c>
      <c r="Y182" s="3">
        <v>0</v>
      </c>
      <c r="Z182" s="1" t="s">
        <v>29</v>
      </c>
      <c r="AA182" s="1" t="b">
        <v>0</v>
      </c>
    </row>
    <row r="183" spans="1:27" x14ac:dyDescent="0.25">
      <c r="A183" s="1" t="b">
        <v>0</v>
      </c>
      <c r="B183" s="1" t="s">
        <v>5371</v>
      </c>
      <c r="C183" s="2">
        <v>1</v>
      </c>
      <c r="D183" s="1" t="s">
        <v>27</v>
      </c>
      <c r="E183" s="2">
        <v>245</v>
      </c>
      <c r="F183" s="1" t="s">
        <v>2455</v>
      </c>
      <c r="G183" s="1" t="s">
        <v>2565</v>
      </c>
      <c r="H183" s="1" t="s">
        <v>2565</v>
      </c>
      <c r="I183" s="2" t="s">
        <v>29</v>
      </c>
      <c r="J183" s="3">
        <v>259.2</v>
      </c>
      <c r="K183" s="3">
        <v>80</v>
      </c>
      <c r="L183" s="3">
        <v>20736</v>
      </c>
      <c r="M183" s="1" t="s">
        <v>751</v>
      </c>
      <c r="N183" s="1" t="s">
        <v>40</v>
      </c>
      <c r="O183" s="3">
        <v>0</v>
      </c>
      <c r="P183" s="4" t="s">
        <v>5363</v>
      </c>
      <c r="Q183" s="1" t="b">
        <v>0</v>
      </c>
      <c r="R183" s="2">
        <v>80</v>
      </c>
      <c r="S183" s="3">
        <v>20736</v>
      </c>
      <c r="T183" s="2" t="s">
        <v>29</v>
      </c>
      <c r="U183" s="3">
        <v>0</v>
      </c>
      <c r="V183" s="2" t="s">
        <v>29</v>
      </c>
      <c r="W183" s="3">
        <v>0</v>
      </c>
      <c r="X183" s="2" t="s">
        <v>29</v>
      </c>
      <c r="Y183" s="3">
        <v>0</v>
      </c>
      <c r="Z183" s="1" t="s">
        <v>29</v>
      </c>
      <c r="AA183" s="1" t="b">
        <v>0</v>
      </c>
    </row>
    <row r="184" spans="1:27" x14ac:dyDescent="0.25">
      <c r="A184" s="1" t="b">
        <v>0</v>
      </c>
      <c r="B184" s="1" t="s">
        <v>5372</v>
      </c>
      <c r="C184" s="2">
        <v>1</v>
      </c>
      <c r="D184" s="1" t="s">
        <v>27</v>
      </c>
      <c r="E184" s="2">
        <v>254</v>
      </c>
      <c r="F184" s="1" t="s">
        <v>2455</v>
      </c>
      <c r="G184" s="1" t="s">
        <v>2566</v>
      </c>
      <c r="H184" s="1" t="s">
        <v>29</v>
      </c>
      <c r="I184" s="2" t="s">
        <v>29</v>
      </c>
      <c r="J184" s="3">
        <v>54</v>
      </c>
      <c r="K184" s="3">
        <v>100</v>
      </c>
      <c r="L184" s="3">
        <v>5400</v>
      </c>
      <c r="M184" s="1" t="s">
        <v>751</v>
      </c>
      <c r="N184" s="1" t="s">
        <v>40</v>
      </c>
      <c r="O184" s="3">
        <v>0</v>
      </c>
      <c r="P184" s="4" t="s">
        <v>5363</v>
      </c>
      <c r="Q184" s="1" t="b">
        <v>0</v>
      </c>
      <c r="R184" s="2">
        <v>100</v>
      </c>
      <c r="S184" s="3">
        <v>5400</v>
      </c>
      <c r="T184" s="2" t="s">
        <v>29</v>
      </c>
      <c r="U184" s="3">
        <v>0</v>
      </c>
      <c r="V184" s="2" t="s">
        <v>29</v>
      </c>
      <c r="W184" s="3">
        <v>0</v>
      </c>
      <c r="X184" s="2" t="s">
        <v>29</v>
      </c>
      <c r="Y184" s="3">
        <v>0</v>
      </c>
      <c r="Z184" s="1" t="s">
        <v>29</v>
      </c>
      <c r="AA184" s="1" t="b">
        <v>0</v>
      </c>
    </row>
    <row r="185" spans="1:27" x14ac:dyDescent="0.25">
      <c r="A185" s="1" t="b">
        <v>0</v>
      </c>
      <c r="B185" s="1" t="s">
        <v>5373</v>
      </c>
      <c r="C185" s="2">
        <v>1</v>
      </c>
      <c r="D185" s="1" t="s">
        <v>27</v>
      </c>
      <c r="E185" s="2">
        <v>255</v>
      </c>
      <c r="F185" s="1" t="s">
        <v>2455</v>
      </c>
      <c r="G185" s="1" t="s">
        <v>2567</v>
      </c>
      <c r="H185" s="1" t="s">
        <v>29</v>
      </c>
      <c r="I185" s="2" t="s">
        <v>29</v>
      </c>
      <c r="J185" s="3">
        <v>501</v>
      </c>
      <c r="K185" s="3">
        <v>300</v>
      </c>
      <c r="L185" s="3">
        <v>150300</v>
      </c>
      <c r="M185" s="1" t="s">
        <v>751</v>
      </c>
      <c r="N185" s="1" t="s">
        <v>40</v>
      </c>
      <c r="O185" s="3">
        <v>0</v>
      </c>
      <c r="P185" s="4" t="s">
        <v>5363</v>
      </c>
      <c r="Q185" s="1" t="b">
        <v>0</v>
      </c>
      <c r="R185" s="2">
        <v>300</v>
      </c>
      <c r="S185" s="3">
        <v>150300</v>
      </c>
      <c r="T185" s="2" t="s">
        <v>29</v>
      </c>
      <c r="U185" s="3">
        <v>0</v>
      </c>
      <c r="V185" s="2" t="s">
        <v>29</v>
      </c>
      <c r="W185" s="3">
        <v>0</v>
      </c>
      <c r="X185" s="2" t="s">
        <v>29</v>
      </c>
      <c r="Y185" s="3">
        <v>0</v>
      </c>
      <c r="Z185" s="1" t="s">
        <v>29</v>
      </c>
      <c r="AA185" s="1" t="b">
        <v>0</v>
      </c>
    </row>
    <row r="186" spans="1:27" x14ac:dyDescent="0.25">
      <c r="A186" s="1" t="b">
        <v>0</v>
      </c>
      <c r="B186" s="1" t="s">
        <v>5374</v>
      </c>
      <c r="C186" s="2">
        <v>1</v>
      </c>
      <c r="D186" s="1" t="s">
        <v>27</v>
      </c>
      <c r="E186" s="2">
        <v>256</v>
      </c>
      <c r="F186" s="1" t="s">
        <v>2455</v>
      </c>
      <c r="G186" s="1" t="s">
        <v>2568</v>
      </c>
      <c r="H186" s="1" t="s">
        <v>29</v>
      </c>
      <c r="I186" s="2" t="s">
        <v>29</v>
      </c>
      <c r="J186" s="3">
        <v>222</v>
      </c>
      <c r="K186" s="3">
        <v>300</v>
      </c>
      <c r="L186" s="3">
        <v>66600</v>
      </c>
      <c r="M186" s="1" t="s">
        <v>751</v>
      </c>
      <c r="N186" s="1" t="s">
        <v>40</v>
      </c>
      <c r="O186" s="3">
        <v>0</v>
      </c>
      <c r="P186" s="4" t="s">
        <v>5363</v>
      </c>
      <c r="Q186" s="1" t="b">
        <v>0</v>
      </c>
      <c r="R186" s="2">
        <v>300</v>
      </c>
      <c r="S186" s="3">
        <v>66600</v>
      </c>
      <c r="T186" s="2" t="s">
        <v>29</v>
      </c>
      <c r="U186" s="3">
        <v>0</v>
      </c>
      <c r="V186" s="2" t="s">
        <v>29</v>
      </c>
      <c r="W186" s="3">
        <v>0</v>
      </c>
      <c r="X186" s="2" t="s">
        <v>29</v>
      </c>
      <c r="Y186" s="3">
        <v>0</v>
      </c>
      <c r="Z186" s="1" t="s">
        <v>29</v>
      </c>
      <c r="AA186" s="1" t="b">
        <v>0</v>
      </c>
    </row>
    <row r="187" spans="1:27" x14ac:dyDescent="0.25">
      <c r="A187" s="1"/>
      <c r="B187" s="1"/>
      <c r="C187" s="2"/>
      <c r="D187" s="1"/>
      <c r="E187" s="2"/>
      <c r="F187" s="1"/>
      <c r="G187" s="1"/>
      <c r="H187" s="1"/>
      <c r="I187" s="2"/>
      <c r="J187" s="3"/>
      <c r="K187" s="3"/>
      <c r="L187" s="6">
        <f>SUBTOTAL(9,L175:L186)</f>
        <v>1003488</v>
      </c>
      <c r="M187" s="1"/>
      <c r="N187" s="1"/>
      <c r="O187" s="3"/>
      <c r="P187" s="4"/>
      <c r="Q187" s="1"/>
      <c r="R187" s="2"/>
      <c r="S187" s="3"/>
      <c r="T187" s="2"/>
      <c r="U187" s="3"/>
      <c r="V187" s="2"/>
      <c r="W187" s="3"/>
      <c r="X187" s="2"/>
      <c r="Y187" s="3"/>
      <c r="Z187" s="1"/>
      <c r="AA187" s="1"/>
    </row>
    <row r="188" spans="1:27" x14ac:dyDescent="0.25">
      <c r="A188" s="5" t="s">
        <v>5375</v>
      </c>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1:27" x14ac:dyDescent="0.25">
      <c r="A189" s="1" t="b">
        <v>0</v>
      </c>
      <c r="B189" s="1" t="s">
        <v>5376</v>
      </c>
      <c r="C189" s="2">
        <v>2</v>
      </c>
      <c r="D189" s="1" t="s">
        <v>748</v>
      </c>
      <c r="E189" s="2">
        <v>319</v>
      </c>
      <c r="F189" s="1" t="s">
        <v>2426</v>
      </c>
      <c r="G189" s="1" t="s">
        <v>5377</v>
      </c>
      <c r="H189" s="1" t="s">
        <v>29</v>
      </c>
      <c r="I189" s="2" t="s">
        <v>29</v>
      </c>
      <c r="J189" s="3">
        <v>1000</v>
      </c>
      <c r="K189" s="3">
        <v>10</v>
      </c>
      <c r="L189" s="3">
        <v>10000</v>
      </c>
      <c r="M189" s="1" t="s">
        <v>29</v>
      </c>
      <c r="N189" s="1" t="s">
        <v>40</v>
      </c>
      <c r="O189" s="3">
        <v>0</v>
      </c>
      <c r="P189" s="4" t="s">
        <v>5378</v>
      </c>
      <c r="Q189" s="1" t="b">
        <v>0</v>
      </c>
      <c r="R189" s="2">
        <v>10</v>
      </c>
      <c r="S189" s="3">
        <v>10000</v>
      </c>
      <c r="T189" s="2" t="s">
        <v>29</v>
      </c>
      <c r="U189" s="3">
        <v>0</v>
      </c>
      <c r="V189" s="2" t="s">
        <v>29</v>
      </c>
      <c r="W189" s="3">
        <v>0</v>
      </c>
      <c r="X189" s="2" t="s">
        <v>29</v>
      </c>
      <c r="Y189" s="3">
        <v>0</v>
      </c>
      <c r="Z189" s="1" t="s">
        <v>29</v>
      </c>
      <c r="AA189" s="1" t="b">
        <v>0</v>
      </c>
    </row>
    <row r="190" spans="1:27" x14ac:dyDescent="0.25">
      <c r="A190" s="1"/>
      <c r="B190" s="1"/>
      <c r="C190" s="2"/>
      <c r="D190" s="1"/>
      <c r="E190" s="2"/>
      <c r="F190" s="1"/>
      <c r="G190" s="1"/>
      <c r="H190" s="1"/>
      <c r="I190" s="2"/>
      <c r="J190" s="3"/>
      <c r="K190" s="3"/>
      <c r="L190" s="6">
        <f>SUBTOTAL(9,L189)</f>
        <v>10000</v>
      </c>
      <c r="M190" s="1"/>
      <c r="N190" s="1"/>
      <c r="O190" s="3"/>
      <c r="P190" s="4"/>
      <c r="Q190" s="1"/>
      <c r="R190" s="2"/>
      <c r="S190" s="3"/>
      <c r="T190" s="2"/>
      <c r="U190" s="3"/>
      <c r="V190" s="2"/>
      <c r="W190" s="3"/>
      <c r="X190" s="2"/>
      <c r="Y190" s="3"/>
      <c r="Z190" s="1"/>
      <c r="AA190" s="1"/>
    </row>
    <row r="191" spans="1:27" x14ac:dyDescent="0.25">
      <c r="A191" s="5" t="s">
        <v>5379</v>
      </c>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1:27" x14ac:dyDescent="0.25">
      <c r="A192" s="1" t="b">
        <v>0</v>
      </c>
      <c r="B192" s="1" t="s">
        <v>5380</v>
      </c>
      <c r="C192" s="2">
        <v>2</v>
      </c>
      <c r="D192" s="1" t="s">
        <v>752</v>
      </c>
      <c r="E192" s="2">
        <v>79</v>
      </c>
      <c r="F192" s="1" t="s">
        <v>2463</v>
      </c>
      <c r="G192" s="1" t="s">
        <v>2601</v>
      </c>
      <c r="H192" s="1" t="s">
        <v>2602</v>
      </c>
      <c r="I192" s="2" t="s">
        <v>29</v>
      </c>
      <c r="J192" s="3">
        <v>2500</v>
      </c>
      <c r="K192" s="3">
        <v>3</v>
      </c>
      <c r="L192" s="3">
        <v>7500</v>
      </c>
      <c r="M192" s="1" t="s">
        <v>751</v>
      </c>
      <c r="N192" s="1" t="s">
        <v>40</v>
      </c>
      <c r="O192" s="3">
        <v>0</v>
      </c>
      <c r="P192" s="4" t="s">
        <v>5381</v>
      </c>
      <c r="Q192" s="1" t="b">
        <v>0</v>
      </c>
      <c r="R192" s="2">
        <v>3</v>
      </c>
      <c r="S192" s="3">
        <v>7500</v>
      </c>
      <c r="T192" s="2" t="s">
        <v>29</v>
      </c>
      <c r="U192" s="3">
        <v>0</v>
      </c>
      <c r="V192" s="2" t="s">
        <v>29</v>
      </c>
      <c r="W192" s="3">
        <v>0</v>
      </c>
      <c r="X192" s="2" t="s">
        <v>29</v>
      </c>
      <c r="Y192" s="3">
        <v>0</v>
      </c>
      <c r="Z192" s="1" t="s">
        <v>29</v>
      </c>
      <c r="AA192" s="1" t="b">
        <v>0</v>
      </c>
    </row>
    <row r="193" spans="1:27" x14ac:dyDescent="0.25">
      <c r="A193" s="1"/>
      <c r="B193" s="1"/>
      <c r="C193" s="2"/>
      <c r="D193" s="1"/>
      <c r="E193" s="2"/>
      <c r="F193" s="1"/>
      <c r="G193" s="1"/>
      <c r="H193" s="1"/>
      <c r="I193" s="2"/>
      <c r="J193" s="3"/>
      <c r="K193" s="3"/>
      <c r="L193" s="6">
        <f>SUBTOTAL(9,L192)</f>
        <v>7500</v>
      </c>
      <c r="M193" s="1"/>
      <c r="N193" s="1"/>
      <c r="O193" s="3"/>
      <c r="P193" s="4"/>
      <c r="Q193" s="1"/>
      <c r="R193" s="2"/>
      <c r="S193" s="3"/>
      <c r="T193" s="2"/>
      <c r="U193" s="3"/>
      <c r="V193" s="2"/>
      <c r="W193" s="3"/>
      <c r="X193" s="2"/>
      <c r="Y193" s="3"/>
      <c r="Z193" s="1"/>
      <c r="AA193" s="1"/>
    </row>
    <row r="194" spans="1:27" x14ac:dyDescent="0.25">
      <c r="A194" s="5" t="s">
        <v>5382</v>
      </c>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1:27" x14ac:dyDescent="0.25">
      <c r="A195" s="1" t="b">
        <v>0</v>
      </c>
      <c r="B195" s="1" t="s">
        <v>5383</v>
      </c>
      <c r="C195" s="2">
        <v>1</v>
      </c>
      <c r="D195" s="1" t="s">
        <v>65</v>
      </c>
      <c r="E195" s="2">
        <v>272</v>
      </c>
      <c r="F195" s="1" t="s">
        <v>2489</v>
      </c>
      <c r="G195" s="1" t="s">
        <v>2816</v>
      </c>
      <c r="H195" s="1" t="s">
        <v>2816</v>
      </c>
      <c r="I195" s="2" t="s">
        <v>29</v>
      </c>
      <c r="J195" s="3">
        <v>49999</v>
      </c>
      <c r="K195" s="3">
        <v>1</v>
      </c>
      <c r="L195" s="3">
        <v>49999</v>
      </c>
      <c r="M195" s="1" t="s">
        <v>751</v>
      </c>
      <c r="N195" s="1" t="s">
        <v>40</v>
      </c>
      <c r="O195" s="3">
        <v>0</v>
      </c>
      <c r="P195" s="4" t="s">
        <v>5384</v>
      </c>
      <c r="Q195" s="1" t="b">
        <v>0</v>
      </c>
      <c r="R195" s="2">
        <v>1</v>
      </c>
      <c r="S195" s="3">
        <v>49999</v>
      </c>
      <c r="T195" s="2" t="s">
        <v>29</v>
      </c>
      <c r="U195" s="3">
        <v>0</v>
      </c>
      <c r="V195" s="2" t="s">
        <v>29</v>
      </c>
      <c r="W195" s="3">
        <v>0</v>
      </c>
      <c r="X195" s="2" t="s">
        <v>29</v>
      </c>
      <c r="Y195" s="3">
        <v>0</v>
      </c>
      <c r="Z195" s="1" t="s">
        <v>29</v>
      </c>
      <c r="AA195" s="1" t="b">
        <v>0</v>
      </c>
    </row>
    <row r="196" spans="1:27" x14ac:dyDescent="0.25">
      <c r="A196" s="1"/>
      <c r="B196" s="1"/>
      <c r="C196" s="2"/>
      <c r="D196" s="1"/>
      <c r="E196" s="2"/>
      <c r="F196" s="1"/>
      <c r="G196" s="1"/>
      <c r="H196" s="1"/>
      <c r="I196" s="2"/>
      <c r="J196" s="3"/>
      <c r="K196" s="3"/>
      <c r="L196" s="6">
        <f>SUBTOTAL(9,L195)</f>
        <v>49999</v>
      </c>
      <c r="M196" s="1"/>
      <c r="N196" s="1"/>
      <c r="O196" s="3"/>
      <c r="P196" s="4"/>
      <c r="Q196" s="1"/>
      <c r="R196" s="2"/>
      <c r="S196" s="3"/>
      <c r="T196" s="2"/>
      <c r="U196" s="3"/>
      <c r="V196" s="2"/>
      <c r="W196" s="3"/>
      <c r="X196" s="2"/>
      <c r="Y196" s="3"/>
      <c r="Z196" s="1"/>
      <c r="AA196" s="1"/>
    </row>
    <row r="197" spans="1:27" x14ac:dyDescent="0.25">
      <c r="A197" s="5" t="s">
        <v>5385</v>
      </c>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1:27" x14ac:dyDescent="0.25">
      <c r="A198" s="1" t="b">
        <v>0</v>
      </c>
      <c r="B198" s="1" t="s">
        <v>5386</v>
      </c>
      <c r="C198" s="2">
        <v>1</v>
      </c>
      <c r="D198" s="1" t="s">
        <v>27</v>
      </c>
      <c r="E198" s="2">
        <v>211</v>
      </c>
      <c r="F198" s="1" t="s">
        <v>2489</v>
      </c>
      <c r="G198" s="1" t="s">
        <v>2540</v>
      </c>
      <c r="H198" s="1" t="s">
        <v>2540</v>
      </c>
      <c r="I198" s="2" t="s">
        <v>29</v>
      </c>
      <c r="J198" s="3">
        <v>30000</v>
      </c>
      <c r="K198" s="3">
        <v>1</v>
      </c>
      <c r="L198" s="3">
        <v>30000</v>
      </c>
      <c r="M198" s="1" t="s">
        <v>1051</v>
      </c>
      <c r="N198" s="1" t="s">
        <v>40</v>
      </c>
      <c r="O198" s="3">
        <v>0</v>
      </c>
      <c r="P198" s="4" t="s">
        <v>5387</v>
      </c>
      <c r="Q198" s="1" t="b">
        <v>0</v>
      </c>
      <c r="R198" s="2">
        <v>1</v>
      </c>
      <c r="S198" s="3">
        <v>30000</v>
      </c>
      <c r="T198" s="2" t="s">
        <v>29</v>
      </c>
      <c r="U198" s="3">
        <v>0</v>
      </c>
      <c r="V198" s="2" t="s">
        <v>29</v>
      </c>
      <c r="W198" s="3">
        <v>0</v>
      </c>
      <c r="X198" s="2" t="s">
        <v>29</v>
      </c>
      <c r="Y198" s="3">
        <v>0</v>
      </c>
      <c r="Z198" s="1" t="s">
        <v>29</v>
      </c>
      <c r="AA198" s="1" t="b">
        <v>0</v>
      </c>
    </row>
    <row r="199" spans="1:27" x14ac:dyDescent="0.25">
      <c r="A199" s="1"/>
      <c r="B199" s="1"/>
      <c r="C199" s="2"/>
      <c r="D199" s="1"/>
      <c r="E199" s="2"/>
      <c r="F199" s="1"/>
      <c r="G199" s="1"/>
      <c r="H199" s="1"/>
      <c r="I199" s="2"/>
      <c r="J199" s="3"/>
      <c r="K199" s="3"/>
      <c r="L199" s="6">
        <f>SUBTOTAL(9,L198)</f>
        <v>30000</v>
      </c>
      <c r="M199" s="1"/>
      <c r="N199" s="1"/>
      <c r="O199" s="3"/>
      <c r="P199" s="4"/>
      <c r="Q199" s="1"/>
      <c r="R199" s="2"/>
      <c r="S199" s="3"/>
      <c r="T199" s="2"/>
      <c r="U199" s="3"/>
      <c r="V199" s="2"/>
      <c r="W199" s="3"/>
      <c r="X199" s="2"/>
      <c r="Y199" s="3"/>
      <c r="Z199" s="1"/>
      <c r="AA199" s="1"/>
    </row>
    <row r="200" spans="1:27" x14ac:dyDescent="0.25">
      <c r="A200" s="5" t="s">
        <v>5388</v>
      </c>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1:27" x14ac:dyDescent="0.25">
      <c r="A201" s="1" t="b">
        <v>0</v>
      </c>
      <c r="B201" s="1" t="s">
        <v>5389</v>
      </c>
      <c r="C201" s="2">
        <v>1</v>
      </c>
      <c r="D201" s="1" t="s">
        <v>27</v>
      </c>
      <c r="E201" s="2">
        <v>11</v>
      </c>
      <c r="F201" s="1" t="s">
        <v>2484</v>
      </c>
      <c r="G201" s="1" t="s">
        <v>2485</v>
      </c>
      <c r="H201" s="1" t="s">
        <v>2486</v>
      </c>
      <c r="I201" s="2" t="s">
        <v>29</v>
      </c>
      <c r="J201" s="3">
        <v>154760</v>
      </c>
      <c r="K201" s="3">
        <v>1</v>
      </c>
      <c r="L201" s="3">
        <v>154760</v>
      </c>
      <c r="M201" s="1" t="s">
        <v>751</v>
      </c>
      <c r="N201" s="1" t="s">
        <v>40</v>
      </c>
      <c r="O201" s="3">
        <v>0</v>
      </c>
      <c r="P201" s="4" t="s">
        <v>5390</v>
      </c>
      <c r="Q201" s="1" t="b">
        <v>0</v>
      </c>
      <c r="R201" s="2">
        <v>1</v>
      </c>
      <c r="S201" s="3">
        <v>154760</v>
      </c>
      <c r="T201" s="2" t="s">
        <v>29</v>
      </c>
      <c r="U201" s="3">
        <v>0</v>
      </c>
      <c r="V201" s="2" t="s">
        <v>29</v>
      </c>
      <c r="W201" s="3">
        <v>0</v>
      </c>
      <c r="X201" s="2" t="s">
        <v>29</v>
      </c>
      <c r="Y201" s="3">
        <v>0</v>
      </c>
      <c r="Z201" s="1" t="s">
        <v>29</v>
      </c>
      <c r="AA201" s="1" t="b">
        <v>0</v>
      </c>
    </row>
    <row r="202" spans="1:27" x14ac:dyDescent="0.25">
      <c r="A202" s="1"/>
      <c r="B202" s="1"/>
      <c r="C202" s="2"/>
      <c r="D202" s="1"/>
      <c r="E202" s="2"/>
      <c r="F202" s="1"/>
      <c r="G202" s="1"/>
      <c r="H202" s="1"/>
      <c r="I202" s="2"/>
      <c r="J202" s="3"/>
      <c r="K202" s="3"/>
      <c r="L202" s="6">
        <f>SUBTOTAL(9,L201)</f>
        <v>154760</v>
      </c>
      <c r="M202" s="1"/>
      <c r="N202" s="1"/>
      <c r="O202" s="3"/>
      <c r="P202" s="4"/>
      <c r="Q202" s="1"/>
      <c r="R202" s="2"/>
      <c r="S202" s="3"/>
      <c r="T202" s="2"/>
      <c r="U202" s="3"/>
      <c r="V202" s="2"/>
      <c r="W202" s="3"/>
      <c r="X202" s="2"/>
      <c r="Y202" s="3"/>
      <c r="Z202" s="1"/>
      <c r="AA202" s="1"/>
    </row>
    <row r="203" spans="1:27" x14ac:dyDescent="0.25">
      <c r="A203" s="5" t="s">
        <v>5391</v>
      </c>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1:27" x14ac:dyDescent="0.25">
      <c r="A204" s="1" t="b">
        <v>0</v>
      </c>
      <c r="B204" s="1" t="s">
        <v>5392</v>
      </c>
      <c r="C204" s="2">
        <v>1</v>
      </c>
      <c r="D204" s="1" t="s">
        <v>27</v>
      </c>
      <c r="E204" s="2">
        <v>44</v>
      </c>
      <c r="F204" s="1" t="s">
        <v>2468</v>
      </c>
      <c r="G204" s="1" t="s">
        <v>2474</v>
      </c>
      <c r="H204" s="1" t="s">
        <v>2475</v>
      </c>
      <c r="I204" s="2" t="s">
        <v>29</v>
      </c>
      <c r="J204" s="3">
        <v>1500</v>
      </c>
      <c r="K204" s="3">
        <v>160</v>
      </c>
      <c r="L204" s="3">
        <v>240000</v>
      </c>
      <c r="M204" s="1" t="s">
        <v>751</v>
      </c>
      <c r="N204" s="1" t="s">
        <v>40</v>
      </c>
      <c r="O204" s="3">
        <v>0</v>
      </c>
      <c r="P204" s="4" t="s">
        <v>5393</v>
      </c>
      <c r="Q204" s="1" t="b">
        <v>0</v>
      </c>
      <c r="R204" s="2">
        <v>160</v>
      </c>
      <c r="S204" s="3">
        <v>240000</v>
      </c>
      <c r="T204" s="2" t="s">
        <v>29</v>
      </c>
      <c r="U204" s="3">
        <v>0</v>
      </c>
      <c r="V204" s="2" t="s">
        <v>29</v>
      </c>
      <c r="W204" s="3">
        <v>0</v>
      </c>
      <c r="X204" s="2" t="s">
        <v>29</v>
      </c>
      <c r="Y204" s="3">
        <v>0</v>
      </c>
      <c r="Z204" s="1" t="s">
        <v>29</v>
      </c>
      <c r="AA204" s="1" t="b">
        <v>0</v>
      </c>
    </row>
    <row r="205" spans="1:27" x14ac:dyDescent="0.25">
      <c r="A205" s="1" t="b">
        <v>0</v>
      </c>
      <c r="B205" s="1" t="s">
        <v>5394</v>
      </c>
      <c r="C205" s="2">
        <v>1</v>
      </c>
      <c r="D205" s="1" t="s">
        <v>27</v>
      </c>
      <c r="E205" s="2">
        <v>159</v>
      </c>
      <c r="F205" s="1" t="s">
        <v>2468</v>
      </c>
      <c r="G205" s="1" t="s">
        <v>2476</v>
      </c>
      <c r="H205" s="1" t="s">
        <v>2475</v>
      </c>
      <c r="I205" s="2" t="s">
        <v>29</v>
      </c>
      <c r="J205" s="3">
        <v>2000</v>
      </c>
      <c r="K205" s="3">
        <v>160</v>
      </c>
      <c r="L205" s="3">
        <v>320000</v>
      </c>
      <c r="M205" s="1" t="s">
        <v>751</v>
      </c>
      <c r="N205" s="1" t="s">
        <v>40</v>
      </c>
      <c r="O205" s="3">
        <v>0</v>
      </c>
      <c r="P205" s="4" t="s">
        <v>5393</v>
      </c>
      <c r="Q205" s="1" t="b">
        <v>0</v>
      </c>
      <c r="R205" s="2">
        <v>160</v>
      </c>
      <c r="S205" s="3">
        <v>320000</v>
      </c>
      <c r="T205" s="2" t="s">
        <v>29</v>
      </c>
      <c r="U205" s="3">
        <v>0</v>
      </c>
      <c r="V205" s="2" t="s">
        <v>29</v>
      </c>
      <c r="W205" s="3">
        <v>0</v>
      </c>
      <c r="X205" s="2" t="s">
        <v>29</v>
      </c>
      <c r="Y205" s="3">
        <v>0</v>
      </c>
      <c r="Z205" s="1" t="s">
        <v>29</v>
      </c>
      <c r="AA205" s="1" t="b">
        <v>0</v>
      </c>
    </row>
    <row r="206" spans="1:27" x14ac:dyDescent="0.25">
      <c r="A206" s="1"/>
      <c r="B206" s="1"/>
      <c r="C206" s="2"/>
      <c r="D206" s="1"/>
      <c r="E206" s="2"/>
      <c r="F206" s="1"/>
      <c r="G206" s="1"/>
      <c r="H206" s="1"/>
      <c r="I206" s="2"/>
      <c r="J206" s="3"/>
      <c r="K206" s="3"/>
      <c r="L206" s="6">
        <f>SUBTOTAL(9,L204:L205)</f>
        <v>560000</v>
      </c>
      <c r="M206" s="1"/>
      <c r="N206" s="1"/>
      <c r="O206" s="3"/>
      <c r="P206" s="4"/>
      <c r="Q206" s="1"/>
      <c r="R206" s="2"/>
      <c r="S206" s="3"/>
      <c r="T206" s="2"/>
      <c r="U206" s="3"/>
      <c r="V206" s="2"/>
      <c r="W206" s="3"/>
      <c r="X206" s="2"/>
      <c r="Y206" s="3"/>
      <c r="Z206" s="1"/>
      <c r="AA206" s="1"/>
    </row>
    <row r="207" spans="1:27" x14ac:dyDescent="0.25">
      <c r="A207" s="5" t="s">
        <v>5395</v>
      </c>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1:27" x14ac:dyDescent="0.25">
      <c r="A208" s="1" t="b">
        <v>0</v>
      </c>
      <c r="B208" s="1" t="s">
        <v>5396</v>
      </c>
      <c r="C208" s="2">
        <v>1</v>
      </c>
      <c r="D208" s="1" t="s">
        <v>65</v>
      </c>
      <c r="E208" s="2">
        <v>258</v>
      </c>
      <c r="F208" s="1" t="s">
        <v>2455</v>
      </c>
      <c r="G208" s="1" t="s">
        <v>2794</v>
      </c>
      <c r="H208" s="1" t="s">
        <v>29</v>
      </c>
      <c r="I208" s="2" t="s">
        <v>29</v>
      </c>
      <c r="J208" s="3">
        <v>163.19999999999999</v>
      </c>
      <c r="K208" s="3">
        <v>200</v>
      </c>
      <c r="L208" s="3">
        <v>32640</v>
      </c>
      <c r="M208" s="1" t="s">
        <v>751</v>
      </c>
      <c r="N208" s="1" t="s">
        <v>40</v>
      </c>
      <c r="O208" s="3">
        <v>0</v>
      </c>
      <c r="P208" s="4" t="s">
        <v>5397</v>
      </c>
      <c r="Q208" s="1" t="b">
        <v>0</v>
      </c>
      <c r="R208" s="2">
        <v>200</v>
      </c>
      <c r="S208" s="3">
        <v>32640</v>
      </c>
      <c r="T208" s="2" t="s">
        <v>29</v>
      </c>
      <c r="U208" s="3">
        <v>0</v>
      </c>
      <c r="V208" s="2" t="s">
        <v>29</v>
      </c>
      <c r="W208" s="3">
        <v>0</v>
      </c>
      <c r="X208" s="2" t="s">
        <v>29</v>
      </c>
      <c r="Y208" s="3">
        <v>0</v>
      </c>
      <c r="Z208" s="1" t="s">
        <v>29</v>
      </c>
      <c r="AA208" s="1" t="b">
        <v>0</v>
      </c>
    </row>
    <row r="209" spans="1:27" x14ac:dyDescent="0.25">
      <c r="A209" s="1" t="b">
        <v>0</v>
      </c>
      <c r="B209" s="1" t="s">
        <v>5398</v>
      </c>
      <c r="C209" s="2">
        <v>1</v>
      </c>
      <c r="D209" s="1" t="s">
        <v>65</v>
      </c>
      <c r="E209" s="2">
        <v>259</v>
      </c>
      <c r="F209" s="1" t="s">
        <v>2455</v>
      </c>
      <c r="G209" s="1" t="s">
        <v>2797</v>
      </c>
      <c r="H209" s="1" t="s">
        <v>29</v>
      </c>
      <c r="I209" s="2" t="s">
        <v>29</v>
      </c>
      <c r="J209" s="3">
        <v>754.8</v>
      </c>
      <c r="K209" s="3">
        <v>5</v>
      </c>
      <c r="L209" s="3">
        <v>3774</v>
      </c>
      <c r="M209" s="1" t="s">
        <v>751</v>
      </c>
      <c r="N209" s="1" t="s">
        <v>40</v>
      </c>
      <c r="O209" s="3">
        <v>0</v>
      </c>
      <c r="P209" s="4" t="s">
        <v>5397</v>
      </c>
      <c r="Q209" s="1" t="b">
        <v>0</v>
      </c>
      <c r="R209" s="2">
        <v>5</v>
      </c>
      <c r="S209" s="3">
        <v>3774</v>
      </c>
      <c r="T209" s="2" t="s">
        <v>29</v>
      </c>
      <c r="U209" s="3">
        <v>0</v>
      </c>
      <c r="V209" s="2" t="s">
        <v>29</v>
      </c>
      <c r="W209" s="3">
        <v>0</v>
      </c>
      <c r="X209" s="2" t="s">
        <v>29</v>
      </c>
      <c r="Y209" s="3">
        <v>0</v>
      </c>
      <c r="Z209" s="1" t="s">
        <v>29</v>
      </c>
      <c r="AA209" s="1" t="b">
        <v>0</v>
      </c>
    </row>
    <row r="210" spans="1:27" x14ac:dyDescent="0.25">
      <c r="A210" s="1" t="b">
        <v>0</v>
      </c>
      <c r="B210" s="1" t="s">
        <v>5399</v>
      </c>
      <c r="C210" s="2">
        <v>1</v>
      </c>
      <c r="D210" s="1" t="s">
        <v>65</v>
      </c>
      <c r="E210" s="2">
        <v>260</v>
      </c>
      <c r="F210" s="1" t="s">
        <v>2455</v>
      </c>
      <c r="G210" s="1" t="s">
        <v>2799</v>
      </c>
      <c r="H210" s="1" t="s">
        <v>29</v>
      </c>
      <c r="I210" s="2" t="s">
        <v>29</v>
      </c>
      <c r="J210" s="3">
        <v>1152</v>
      </c>
      <c r="K210" s="3">
        <v>13</v>
      </c>
      <c r="L210" s="3">
        <v>14976</v>
      </c>
      <c r="M210" s="1" t="s">
        <v>751</v>
      </c>
      <c r="N210" s="1" t="s">
        <v>40</v>
      </c>
      <c r="O210" s="3">
        <v>0</v>
      </c>
      <c r="P210" s="4" t="s">
        <v>5397</v>
      </c>
      <c r="Q210" s="1" t="b">
        <v>0</v>
      </c>
      <c r="R210" s="2">
        <v>13</v>
      </c>
      <c r="S210" s="3">
        <v>14976</v>
      </c>
      <c r="T210" s="2" t="s">
        <v>29</v>
      </c>
      <c r="U210" s="3">
        <v>0</v>
      </c>
      <c r="V210" s="2" t="s">
        <v>29</v>
      </c>
      <c r="W210" s="3">
        <v>0</v>
      </c>
      <c r="X210" s="2" t="s">
        <v>29</v>
      </c>
      <c r="Y210" s="3">
        <v>0</v>
      </c>
      <c r="Z210" s="1" t="s">
        <v>29</v>
      </c>
      <c r="AA210" s="1" t="b">
        <v>0</v>
      </c>
    </row>
    <row r="211" spans="1:27" x14ac:dyDescent="0.25">
      <c r="A211" s="1" t="b">
        <v>0</v>
      </c>
      <c r="B211" s="1" t="s">
        <v>5400</v>
      </c>
      <c r="C211" s="2">
        <v>1</v>
      </c>
      <c r="D211" s="1" t="s">
        <v>65</v>
      </c>
      <c r="E211" s="2">
        <v>261</v>
      </c>
      <c r="F211" s="1" t="s">
        <v>2455</v>
      </c>
      <c r="G211" s="1" t="s">
        <v>2801</v>
      </c>
      <c r="H211" s="1" t="s">
        <v>29</v>
      </c>
      <c r="I211" s="2" t="s">
        <v>29</v>
      </c>
      <c r="J211" s="3">
        <v>1593.6</v>
      </c>
      <c r="K211" s="3">
        <v>6</v>
      </c>
      <c r="L211" s="3">
        <v>9561.6</v>
      </c>
      <c r="M211" s="1" t="s">
        <v>751</v>
      </c>
      <c r="N211" s="1" t="s">
        <v>40</v>
      </c>
      <c r="O211" s="3">
        <v>0</v>
      </c>
      <c r="P211" s="4" t="s">
        <v>5397</v>
      </c>
      <c r="Q211" s="1" t="b">
        <v>0</v>
      </c>
      <c r="R211" s="2">
        <v>6</v>
      </c>
      <c r="S211" s="3">
        <v>9561.6</v>
      </c>
      <c r="T211" s="2" t="s">
        <v>29</v>
      </c>
      <c r="U211" s="3">
        <v>0</v>
      </c>
      <c r="V211" s="2" t="s">
        <v>29</v>
      </c>
      <c r="W211" s="3">
        <v>0</v>
      </c>
      <c r="X211" s="2" t="s">
        <v>29</v>
      </c>
      <c r="Y211" s="3">
        <v>0</v>
      </c>
      <c r="Z211" s="1" t="s">
        <v>29</v>
      </c>
      <c r="AA211" s="1" t="b">
        <v>0</v>
      </c>
    </row>
    <row r="212" spans="1:27" x14ac:dyDescent="0.25">
      <c r="A212" s="1" t="b">
        <v>0</v>
      </c>
      <c r="B212" s="1" t="s">
        <v>5401</v>
      </c>
      <c r="C212" s="2">
        <v>1</v>
      </c>
      <c r="D212" s="1" t="s">
        <v>65</v>
      </c>
      <c r="E212" s="2">
        <v>262</v>
      </c>
      <c r="F212" s="1" t="s">
        <v>2455</v>
      </c>
      <c r="G212" s="1" t="s">
        <v>2803</v>
      </c>
      <c r="H212" s="1" t="s">
        <v>29</v>
      </c>
      <c r="I212" s="2" t="s">
        <v>29</v>
      </c>
      <c r="J212" s="3">
        <v>10474.799999999999</v>
      </c>
      <c r="K212" s="3">
        <v>1</v>
      </c>
      <c r="L212" s="3">
        <v>10474.799999999999</v>
      </c>
      <c r="M212" s="1" t="s">
        <v>751</v>
      </c>
      <c r="N212" s="1" t="s">
        <v>40</v>
      </c>
      <c r="O212" s="3">
        <v>0</v>
      </c>
      <c r="P212" s="4" t="s">
        <v>5397</v>
      </c>
      <c r="Q212" s="1" t="b">
        <v>0</v>
      </c>
      <c r="R212" s="2">
        <v>1</v>
      </c>
      <c r="S212" s="3">
        <v>10474.799999999999</v>
      </c>
      <c r="T212" s="2" t="s">
        <v>29</v>
      </c>
      <c r="U212" s="3">
        <v>0</v>
      </c>
      <c r="V212" s="2" t="s">
        <v>29</v>
      </c>
      <c r="W212" s="3">
        <v>0</v>
      </c>
      <c r="X212" s="2" t="s">
        <v>29</v>
      </c>
      <c r="Y212" s="3">
        <v>0</v>
      </c>
      <c r="Z212" s="1" t="s">
        <v>29</v>
      </c>
      <c r="AA212" s="1" t="b">
        <v>0</v>
      </c>
    </row>
    <row r="213" spans="1:27" x14ac:dyDescent="0.25">
      <c r="A213" s="1" t="b">
        <v>0</v>
      </c>
      <c r="B213" s="1" t="s">
        <v>5402</v>
      </c>
      <c r="C213" s="2">
        <v>1</v>
      </c>
      <c r="D213" s="1" t="s">
        <v>65</v>
      </c>
      <c r="E213" s="2">
        <v>263</v>
      </c>
      <c r="F213" s="1" t="s">
        <v>2455</v>
      </c>
      <c r="G213" s="1" t="s">
        <v>2805</v>
      </c>
      <c r="H213" s="1" t="s">
        <v>29</v>
      </c>
      <c r="I213" s="2" t="s">
        <v>29</v>
      </c>
      <c r="J213" s="3">
        <v>9388.7999999999993</v>
      </c>
      <c r="K213" s="3">
        <v>2</v>
      </c>
      <c r="L213" s="3">
        <v>18777.599999999999</v>
      </c>
      <c r="M213" s="1" t="s">
        <v>751</v>
      </c>
      <c r="N213" s="1" t="s">
        <v>40</v>
      </c>
      <c r="O213" s="3">
        <v>0</v>
      </c>
      <c r="P213" s="4" t="s">
        <v>5397</v>
      </c>
      <c r="Q213" s="1" t="b">
        <v>0</v>
      </c>
      <c r="R213" s="2">
        <v>2</v>
      </c>
      <c r="S213" s="3">
        <v>18777.599999999999</v>
      </c>
      <c r="T213" s="2" t="s">
        <v>29</v>
      </c>
      <c r="U213" s="3">
        <v>0</v>
      </c>
      <c r="V213" s="2" t="s">
        <v>29</v>
      </c>
      <c r="W213" s="3">
        <v>0</v>
      </c>
      <c r="X213" s="2" t="s">
        <v>29</v>
      </c>
      <c r="Y213" s="3">
        <v>0</v>
      </c>
      <c r="Z213" s="1" t="s">
        <v>29</v>
      </c>
      <c r="AA213" s="1" t="b">
        <v>0</v>
      </c>
    </row>
    <row r="214" spans="1:27" x14ac:dyDescent="0.25">
      <c r="A214" s="1" t="b">
        <v>0</v>
      </c>
      <c r="B214" s="1" t="s">
        <v>5403</v>
      </c>
      <c r="C214" s="2">
        <v>1</v>
      </c>
      <c r="D214" s="1" t="s">
        <v>65</v>
      </c>
      <c r="E214" s="2">
        <v>264</v>
      </c>
      <c r="F214" s="1" t="s">
        <v>2455</v>
      </c>
      <c r="G214" s="1" t="s">
        <v>2807</v>
      </c>
      <c r="H214" s="1" t="s">
        <v>29</v>
      </c>
      <c r="I214" s="2" t="s">
        <v>29</v>
      </c>
      <c r="J214" s="3">
        <v>8055.6</v>
      </c>
      <c r="K214" s="3">
        <v>1</v>
      </c>
      <c r="L214" s="3">
        <v>8055.6</v>
      </c>
      <c r="M214" s="1" t="s">
        <v>751</v>
      </c>
      <c r="N214" s="1" t="s">
        <v>40</v>
      </c>
      <c r="O214" s="3">
        <v>0</v>
      </c>
      <c r="P214" s="4" t="s">
        <v>5397</v>
      </c>
      <c r="Q214" s="1" t="b">
        <v>0</v>
      </c>
      <c r="R214" s="2">
        <v>1</v>
      </c>
      <c r="S214" s="3">
        <v>8055.6</v>
      </c>
      <c r="T214" s="2" t="s">
        <v>29</v>
      </c>
      <c r="U214" s="3">
        <v>0</v>
      </c>
      <c r="V214" s="2" t="s">
        <v>29</v>
      </c>
      <c r="W214" s="3">
        <v>0</v>
      </c>
      <c r="X214" s="2" t="s">
        <v>29</v>
      </c>
      <c r="Y214" s="3">
        <v>0</v>
      </c>
      <c r="Z214" s="1" t="s">
        <v>29</v>
      </c>
      <c r="AA214" s="1" t="b">
        <v>0</v>
      </c>
    </row>
    <row r="215" spans="1:27" x14ac:dyDescent="0.25">
      <c r="A215" s="1" t="b">
        <v>0</v>
      </c>
      <c r="B215" s="1" t="s">
        <v>5404</v>
      </c>
      <c r="C215" s="2">
        <v>1</v>
      </c>
      <c r="D215" s="1" t="s">
        <v>65</v>
      </c>
      <c r="E215" s="2">
        <v>265</v>
      </c>
      <c r="F215" s="1" t="s">
        <v>2455</v>
      </c>
      <c r="G215" s="1" t="s">
        <v>2809</v>
      </c>
      <c r="H215" s="1" t="s">
        <v>29</v>
      </c>
      <c r="I215" s="2" t="s">
        <v>29</v>
      </c>
      <c r="J215" s="3">
        <v>4707.6000000000004</v>
      </c>
      <c r="K215" s="3">
        <v>3</v>
      </c>
      <c r="L215" s="3">
        <v>14122.8</v>
      </c>
      <c r="M215" s="1" t="s">
        <v>751</v>
      </c>
      <c r="N215" s="1" t="s">
        <v>40</v>
      </c>
      <c r="O215" s="3">
        <v>0</v>
      </c>
      <c r="P215" s="4" t="s">
        <v>5397</v>
      </c>
      <c r="Q215" s="1" t="b">
        <v>0</v>
      </c>
      <c r="R215" s="2">
        <v>3</v>
      </c>
      <c r="S215" s="3">
        <v>14122.8</v>
      </c>
      <c r="T215" s="2" t="s">
        <v>29</v>
      </c>
      <c r="U215" s="3">
        <v>0</v>
      </c>
      <c r="V215" s="2" t="s">
        <v>29</v>
      </c>
      <c r="W215" s="3">
        <v>0</v>
      </c>
      <c r="X215" s="2" t="s">
        <v>29</v>
      </c>
      <c r="Y215" s="3">
        <v>0</v>
      </c>
      <c r="Z215" s="1" t="s">
        <v>29</v>
      </c>
      <c r="AA215" s="1" t="b">
        <v>0</v>
      </c>
    </row>
    <row r="216" spans="1:27" x14ac:dyDescent="0.25">
      <c r="A216" s="1" t="b">
        <v>0</v>
      </c>
      <c r="B216" s="1" t="s">
        <v>5405</v>
      </c>
      <c r="C216" s="2">
        <v>1</v>
      </c>
      <c r="D216" s="1" t="s">
        <v>65</v>
      </c>
      <c r="E216" s="2">
        <v>266</v>
      </c>
      <c r="F216" s="1" t="s">
        <v>2455</v>
      </c>
      <c r="G216" s="1" t="s">
        <v>2811</v>
      </c>
      <c r="H216" s="1" t="s">
        <v>29</v>
      </c>
      <c r="I216" s="2" t="s">
        <v>29</v>
      </c>
      <c r="J216" s="3">
        <v>446.4</v>
      </c>
      <c r="K216" s="3">
        <v>4</v>
      </c>
      <c r="L216" s="3">
        <v>1785.6</v>
      </c>
      <c r="M216" s="1" t="s">
        <v>751</v>
      </c>
      <c r="N216" s="1" t="s">
        <v>40</v>
      </c>
      <c r="O216" s="3">
        <v>0</v>
      </c>
      <c r="P216" s="4" t="s">
        <v>5397</v>
      </c>
      <c r="Q216" s="1" t="b">
        <v>0</v>
      </c>
      <c r="R216" s="2">
        <v>4</v>
      </c>
      <c r="S216" s="3">
        <v>1785.6</v>
      </c>
      <c r="T216" s="2" t="s">
        <v>29</v>
      </c>
      <c r="U216" s="3">
        <v>0</v>
      </c>
      <c r="V216" s="2" t="s">
        <v>29</v>
      </c>
      <c r="W216" s="3">
        <v>0</v>
      </c>
      <c r="X216" s="2" t="s">
        <v>29</v>
      </c>
      <c r="Y216" s="3">
        <v>0</v>
      </c>
      <c r="Z216" s="1" t="s">
        <v>29</v>
      </c>
      <c r="AA216" s="1" t="b">
        <v>0</v>
      </c>
    </row>
    <row r="217" spans="1:27" x14ac:dyDescent="0.25">
      <c r="A217" s="1" t="b">
        <v>0</v>
      </c>
      <c r="B217" s="1" t="s">
        <v>5406</v>
      </c>
      <c r="C217" s="2">
        <v>1</v>
      </c>
      <c r="D217" s="1" t="s">
        <v>65</v>
      </c>
      <c r="E217" s="2">
        <v>267</v>
      </c>
      <c r="F217" s="1" t="s">
        <v>2455</v>
      </c>
      <c r="G217" s="1" t="s">
        <v>2813</v>
      </c>
      <c r="H217" s="1" t="s">
        <v>29</v>
      </c>
      <c r="I217" s="2" t="s">
        <v>29</v>
      </c>
      <c r="J217" s="3">
        <v>512.4</v>
      </c>
      <c r="K217" s="3">
        <v>5</v>
      </c>
      <c r="L217" s="3">
        <v>2562</v>
      </c>
      <c r="M217" s="1" t="s">
        <v>751</v>
      </c>
      <c r="N217" s="1" t="s">
        <v>40</v>
      </c>
      <c r="O217" s="3">
        <v>0</v>
      </c>
      <c r="P217" s="4" t="s">
        <v>5397</v>
      </c>
      <c r="Q217" s="1" t="b">
        <v>0</v>
      </c>
      <c r="R217" s="2">
        <v>5</v>
      </c>
      <c r="S217" s="3">
        <v>2562</v>
      </c>
      <c r="T217" s="2" t="s">
        <v>29</v>
      </c>
      <c r="U217" s="3">
        <v>0</v>
      </c>
      <c r="V217" s="2" t="s">
        <v>29</v>
      </c>
      <c r="W217" s="3">
        <v>0</v>
      </c>
      <c r="X217" s="2" t="s">
        <v>29</v>
      </c>
      <c r="Y217" s="3">
        <v>0</v>
      </c>
      <c r="Z217" s="1" t="s">
        <v>29</v>
      </c>
      <c r="AA217" s="1" t="b">
        <v>0</v>
      </c>
    </row>
    <row r="218" spans="1:27" x14ac:dyDescent="0.25">
      <c r="A218" s="1"/>
      <c r="B218" s="1"/>
      <c r="C218" s="2"/>
      <c r="D218" s="1"/>
      <c r="E218" s="2"/>
      <c r="F218" s="1"/>
      <c r="G218" s="1"/>
      <c r="H218" s="1"/>
      <c r="I218" s="2"/>
      <c r="J218" s="3"/>
      <c r="K218" s="3"/>
      <c r="L218" s="6">
        <f>SUBTOTAL(9,L208:L217)</f>
        <v>116730.00000000001</v>
      </c>
      <c r="M218" s="1"/>
      <c r="N218" s="1"/>
      <c r="O218" s="3"/>
      <c r="P218" s="4"/>
      <c r="Q218" s="1"/>
      <c r="R218" s="2"/>
      <c r="S218" s="3"/>
      <c r="T218" s="2"/>
      <c r="U218" s="3"/>
      <c r="V218" s="2"/>
      <c r="W218" s="3"/>
      <c r="X218" s="2"/>
      <c r="Y218" s="3"/>
      <c r="Z218" s="1"/>
      <c r="AA218" s="1"/>
    </row>
    <row r="219" spans="1:27" x14ac:dyDescent="0.25">
      <c r="A219" s="5" t="s">
        <v>5407</v>
      </c>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1:27" x14ac:dyDescent="0.25">
      <c r="A220" s="1" t="b">
        <v>0</v>
      </c>
      <c r="B220" s="1" t="s">
        <v>5408</v>
      </c>
      <c r="C220" s="2">
        <v>1</v>
      </c>
      <c r="D220" s="1" t="s">
        <v>27</v>
      </c>
      <c r="E220" s="2">
        <v>303</v>
      </c>
      <c r="F220" s="1" t="s">
        <v>2463</v>
      </c>
      <c r="G220" s="1" t="s">
        <v>2667</v>
      </c>
      <c r="H220" s="1" t="s">
        <v>2668</v>
      </c>
      <c r="I220" s="2" t="s">
        <v>29</v>
      </c>
      <c r="J220" s="3">
        <v>70</v>
      </c>
      <c r="K220" s="3">
        <v>300</v>
      </c>
      <c r="L220" s="3">
        <v>21000</v>
      </c>
      <c r="M220" s="1" t="s">
        <v>751</v>
      </c>
      <c r="N220" s="1" t="s">
        <v>40</v>
      </c>
      <c r="O220" s="3">
        <v>0</v>
      </c>
      <c r="P220" s="4" t="s">
        <v>5409</v>
      </c>
      <c r="Q220" s="1" t="b">
        <v>0</v>
      </c>
      <c r="R220" s="2">
        <v>300</v>
      </c>
      <c r="S220" s="3">
        <v>21000</v>
      </c>
      <c r="T220" s="2" t="s">
        <v>29</v>
      </c>
      <c r="U220" s="3">
        <v>0</v>
      </c>
      <c r="V220" s="2" t="s">
        <v>29</v>
      </c>
      <c r="W220" s="3">
        <v>0</v>
      </c>
      <c r="X220" s="2" t="s">
        <v>29</v>
      </c>
      <c r="Y220" s="3">
        <v>0</v>
      </c>
      <c r="Z220" s="1" t="s">
        <v>29</v>
      </c>
      <c r="AA220" s="1" t="b">
        <v>0</v>
      </c>
    </row>
    <row r="221" spans="1:27" x14ac:dyDescent="0.25">
      <c r="A221" s="1" t="b">
        <v>0</v>
      </c>
      <c r="B221" s="1" t="s">
        <v>5410</v>
      </c>
      <c r="C221" s="2">
        <v>1</v>
      </c>
      <c r="D221" s="1" t="s">
        <v>27</v>
      </c>
      <c r="E221" s="2">
        <v>304</v>
      </c>
      <c r="F221" s="1" t="s">
        <v>2463</v>
      </c>
      <c r="G221" s="1" t="s">
        <v>2671</v>
      </c>
      <c r="H221" s="1" t="s">
        <v>2668</v>
      </c>
      <c r="I221" s="2" t="s">
        <v>29</v>
      </c>
      <c r="J221" s="3">
        <v>100</v>
      </c>
      <c r="K221" s="3">
        <v>150</v>
      </c>
      <c r="L221" s="3">
        <v>15000</v>
      </c>
      <c r="M221" s="1" t="s">
        <v>751</v>
      </c>
      <c r="N221" s="1" t="s">
        <v>40</v>
      </c>
      <c r="O221" s="3">
        <v>0</v>
      </c>
      <c r="P221" s="4" t="s">
        <v>5409</v>
      </c>
      <c r="Q221" s="1" t="b">
        <v>0</v>
      </c>
      <c r="R221" s="2">
        <v>150</v>
      </c>
      <c r="S221" s="3">
        <v>15000</v>
      </c>
      <c r="T221" s="2" t="s">
        <v>29</v>
      </c>
      <c r="U221" s="3">
        <v>0</v>
      </c>
      <c r="V221" s="2" t="s">
        <v>29</v>
      </c>
      <c r="W221" s="3">
        <v>0</v>
      </c>
      <c r="X221" s="2" t="s">
        <v>29</v>
      </c>
      <c r="Y221" s="3">
        <v>0</v>
      </c>
      <c r="Z221" s="1" t="s">
        <v>29</v>
      </c>
      <c r="AA221" s="1" t="b">
        <v>0</v>
      </c>
    </row>
    <row r="222" spans="1:27" x14ac:dyDescent="0.25">
      <c r="A222" s="1" t="b">
        <v>0</v>
      </c>
      <c r="B222" s="1" t="s">
        <v>5411</v>
      </c>
      <c r="C222" s="2">
        <v>1</v>
      </c>
      <c r="D222" s="1" t="s">
        <v>27</v>
      </c>
      <c r="E222" s="2">
        <v>305</v>
      </c>
      <c r="F222" s="1" t="s">
        <v>2463</v>
      </c>
      <c r="G222" s="1" t="s">
        <v>2673</v>
      </c>
      <c r="H222" s="1" t="s">
        <v>2668</v>
      </c>
      <c r="I222" s="2" t="s">
        <v>29</v>
      </c>
      <c r="J222" s="3">
        <v>70</v>
      </c>
      <c r="K222" s="3">
        <v>250</v>
      </c>
      <c r="L222" s="3">
        <v>17500</v>
      </c>
      <c r="M222" s="1" t="s">
        <v>751</v>
      </c>
      <c r="N222" s="1" t="s">
        <v>40</v>
      </c>
      <c r="O222" s="3">
        <v>0</v>
      </c>
      <c r="P222" s="4" t="s">
        <v>5409</v>
      </c>
      <c r="Q222" s="1" t="b">
        <v>0</v>
      </c>
      <c r="R222" s="2">
        <v>250</v>
      </c>
      <c r="S222" s="3">
        <v>17500</v>
      </c>
      <c r="T222" s="2" t="s">
        <v>29</v>
      </c>
      <c r="U222" s="3">
        <v>0</v>
      </c>
      <c r="V222" s="2" t="s">
        <v>29</v>
      </c>
      <c r="W222" s="3">
        <v>0</v>
      </c>
      <c r="X222" s="2" t="s">
        <v>29</v>
      </c>
      <c r="Y222" s="3">
        <v>0</v>
      </c>
      <c r="Z222" s="1" t="s">
        <v>29</v>
      </c>
      <c r="AA222" s="1" t="b">
        <v>0</v>
      </c>
    </row>
    <row r="223" spans="1:27" x14ac:dyDescent="0.25">
      <c r="A223" s="1" t="b">
        <v>0</v>
      </c>
      <c r="B223" s="1" t="s">
        <v>5412</v>
      </c>
      <c r="C223" s="2">
        <v>1</v>
      </c>
      <c r="D223" s="1" t="s">
        <v>27</v>
      </c>
      <c r="E223" s="2">
        <v>306</v>
      </c>
      <c r="F223" s="1" t="s">
        <v>2463</v>
      </c>
      <c r="G223" s="1" t="s">
        <v>2675</v>
      </c>
      <c r="H223" s="1" t="s">
        <v>2676</v>
      </c>
      <c r="I223" s="2" t="s">
        <v>29</v>
      </c>
      <c r="J223" s="3">
        <v>70</v>
      </c>
      <c r="K223" s="3">
        <v>100</v>
      </c>
      <c r="L223" s="3">
        <v>7000</v>
      </c>
      <c r="M223" s="1" t="s">
        <v>751</v>
      </c>
      <c r="N223" s="1" t="s">
        <v>40</v>
      </c>
      <c r="O223" s="3">
        <v>0</v>
      </c>
      <c r="P223" s="4" t="s">
        <v>5409</v>
      </c>
      <c r="Q223" s="1" t="b">
        <v>0</v>
      </c>
      <c r="R223" s="2">
        <v>100</v>
      </c>
      <c r="S223" s="3">
        <v>7000</v>
      </c>
      <c r="T223" s="2" t="s">
        <v>29</v>
      </c>
      <c r="U223" s="3">
        <v>0</v>
      </c>
      <c r="V223" s="2" t="s">
        <v>29</v>
      </c>
      <c r="W223" s="3">
        <v>0</v>
      </c>
      <c r="X223" s="2" t="s">
        <v>29</v>
      </c>
      <c r="Y223" s="3">
        <v>0</v>
      </c>
      <c r="Z223" s="1" t="s">
        <v>29</v>
      </c>
      <c r="AA223" s="1" t="b">
        <v>0</v>
      </c>
    </row>
    <row r="224" spans="1:27" x14ac:dyDescent="0.25">
      <c r="A224" s="1" t="b">
        <v>0</v>
      </c>
      <c r="B224" s="1" t="s">
        <v>5413</v>
      </c>
      <c r="C224" s="2">
        <v>1</v>
      </c>
      <c r="D224" s="1" t="s">
        <v>776</v>
      </c>
      <c r="E224" s="2">
        <v>101</v>
      </c>
      <c r="F224" s="1" t="s">
        <v>2463</v>
      </c>
      <c r="G224" s="1" t="s">
        <v>2678</v>
      </c>
      <c r="H224" s="1" t="s">
        <v>2679</v>
      </c>
      <c r="I224" s="2" t="s">
        <v>29</v>
      </c>
      <c r="J224" s="3">
        <v>2</v>
      </c>
      <c r="K224" s="3">
        <v>10000</v>
      </c>
      <c r="L224" s="3">
        <v>20000</v>
      </c>
      <c r="M224" s="1" t="s">
        <v>751</v>
      </c>
      <c r="N224" s="1" t="s">
        <v>40</v>
      </c>
      <c r="O224" s="3">
        <v>0</v>
      </c>
      <c r="P224" s="4" t="s">
        <v>5409</v>
      </c>
      <c r="Q224" s="1" t="b">
        <v>0</v>
      </c>
      <c r="R224" s="2">
        <v>10000</v>
      </c>
      <c r="S224" s="3">
        <v>20000</v>
      </c>
      <c r="T224" s="2" t="s">
        <v>29</v>
      </c>
      <c r="U224" s="3">
        <v>0</v>
      </c>
      <c r="V224" s="2" t="s">
        <v>29</v>
      </c>
      <c r="W224" s="3">
        <v>0</v>
      </c>
      <c r="X224" s="2" t="s">
        <v>29</v>
      </c>
      <c r="Y224" s="3">
        <v>0</v>
      </c>
      <c r="Z224" s="1" t="s">
        <v>29</v>
      </c>
      <c r="AA224" s="1" t="b">
        <v>0</v>
      </c>
    </row>
    <row r="225" spans="1:27" x14ac:dyDescent="0.25">
      <c r="A225" s="1" t="b">
        <v>0</v>
      </c>
      <c r="B225" s="1" t="s">
        <v>5414</v>
      </c>
      <c r="C225" s="2">
        <v>1</v>
      </c>
      <c r="D225" s="1" t="s">
        <v>776</v>
      </c>
      <c r="E225" s="2">
        <v>109</v>
      </c>
      <c r="F225" s="1" t="s">
        <v>2463</v>
      </c>
      <c r="G225" s="1" t="s">
        <v>2681</v>
      </c>
      <c r="H225" s="1" t="s">
        <v>2682</v>
      </c>
      <c r="I225" s="2" t="s">
        <v>29</v>
      </c>
      <c r="J225" s="3">
        <v>70</v>
      </c>
      <c r="K225" s="3">
        <v>1500</v>
      </c>
      <c r="L225" s="3">
        <v>105000</v>
      </c>
      <c r="M225" s="1" t="s">
        <v>751</v>
      </c>
      <c r="N225" s="1" t="s">
        <v>40</v>
      </c>
      <c r="O225" s="3">
        <v>0</v>
      </c>
      <c r="P225" s="4" t="s">
        <v>5409</v>
      </c>
      <c r="Q225" s="1" t="b">
        <v>0</v>
      </c>
      <c r="R225" s="2">
        <v>1500</v>
      </c>
      <c r="S225" s="3">
        <v>105000</v>
      </c>
      <c r="T225" s="2" t="s">
        <v>29</v>
      </c>
      <c r="U225" s="3">
        <v>0</v>
      </c>
      <c r="V225" s="2" t="s">
        <v>29</v>
      </c>
      <c r="W225" s="3">
        <v>0</v>
      </c>
      <c r="X225" s="2" t="s">
        <v>29</v>
      </c>
      <c r="Y225" s="3">
        <v>0</v>
      </c>
      <c r="Z225" s="1" t="s">
        <v>29</v>
      </c>
      <c r="AA225" s="1" t="b">
        <v>0</v>
      </c>
    </row>
    <row r="226" spans="1:27" x14ac:dyDescent="0.25">
      <c r="A226" s="1" t="b">
        <v>0</v>
      </c>
      <c r="B226" s="1" t="s">
        <v>5415</v>
      </c>
      <c r="C226" s="2">
        <v>1</v>
      </c>
      <c r="D226" s="1" t="s">
        <v>65</v>
      </c>
      <c r="E226" s="2">
        <v>102</v>
      </c>
      <c r="F226" s="1" t="s">
        <v>2463</v>
      </c>
      <c r="G226" s="1" t="s">
        <v>2684</v>
      </c>
      <c r="H226" s="1" t="s">
        <v>2685</v>
      </c>
      <c r="I226" s="2" t="s">
        <v>29</v>
      </c>
      <c r="J226" s="3">
        <v>2.5</v>
      </c>
      <c r="K226" s="3">
        <v>12000</v>
      </c>
      <c r="L226" s="3">
        <v>30000</v>
      </c>
      <c r="M226" s="1" t="s">
        <v>751</v>
      </c>
      <c r="N226" s="1" t="s">
        <v>40</v>
      </c>
      <c r="O226" s="3">
        <v>0</v>
      </c>
      <c r="P226" s="4" t="s">
        <v>5409</v>
      </c>
      <c r="Q226" s="1" t="b">
        <v>0</v>
      </c>
      <c r="R226" s="2">
        <v>12000</v>
      </c>
      <c r="S226" s="3">
        <v>30000</v>
      </c>
      <c r="T226" s="2" t="s">
        <v>29</v>
      </c>
      <c r="U226" s="3">
        <v>0</v>
      </c>
      <c r="V226" s="2" t="s">
        <v>29</v>
      </c>
      <c r="W226" s="3">
        <v>0</v>
      </c>
      <c r="X226" s="2" t="s">
        <v>29</v>
      </c>
      <c r="Y226" s="3">
        <v>0</v>
      </c>
      <c r="Z226" s="1" t="s">
        <v>29</v>
      </c>
      <c r="AA226" s="1" t="b">
        <v>0</v>
      </c>
    </row>
    <row r="227" spans="1:27" x14ac:dyDescent="0.25">
      <c r="A227" s="1" t="b">
        <v>0</v>
      </c>
      <c r="B227" s="1" t="s">
        <v>5416</v>
      </c>
      <c r="C227" s="2">
        <v>2</v>
      </c>
      <c r="D227" s="1" t="s">
        <v>752</v>
      </c>
      <c r="E227" s="2">
        <v>273</v>
      </c>
      <c r="F227" s="1" t="s">
        <v>2463</v>
      </c>
      <c r="G227" s="1" t="s">
        <v>2687</v>
      </c>
      <c r="H227" s="1" t="s">
        <v>2688</v>
      </c>
      <c r="I227" s="2" t="s">
        <v>29</v>
      </c>
      <c r="J227" s="3">
        <v>2</v>
      </c>
      <c r="K227" s="3">
        <v>6000</v>
      </c>
      <c r="L227" s="3">
        <v>12000</v>
      </c>
      <c r="M227" s="1" t="s">
        <v>751</v>
      </c>
      <c r="N227" s="1" t="s">
        <v>40</v>
      </c>
      <c r="O227" s="3">
        <v>0</v>
      </c>
      <c r="P227" s="4" t="s">
        <v>5409</v>
      </c>
      <c r="Q227" s="1" t="b">
        <v>0</v>
      </c>
      <c r="R227" s="2">
        <v>6000</v>
      </c>
      <c r="S227" s="3">
        <v>12000</v>
      </c>
      <c r="T227" s="2" t="s">
        <v>29</v>
      </c>
      <c r="U227" s="3">
        <v>0</v>
      </c>
      <c r="V227" s="2" t="s">
        <v>29</v>
      </c>
      <c r="W227" s="3">
        <v>0</v>
      </c>
      <c r="X227" s="2" t="s">
        <v>29</v>
      </c>
      <c r="Y227" s="3">
        <v>0</v>
      </c>
      <c r="Z227" s="1" t="s">
        <v>29</v>
      </c>
      <c r="AA227" s="1" t="b">
        <v>0</v>
      </c>
    </row>
    <row r="228" spans="1:27" x14ac:dyDescent="0.25">
      <c r="A228" s="1" t="b">
        <v>0</v>
      </c>
      <c r="B228" s="1" t="s">
        <v>5417</v>
      </c>
      <c r="C228" s="2">
        <v>2</v>
      </c>
      <c r="D228" s="1" t="s">
        <v>752</v>
      </c>
      <c r="E228" s="2">
        <v>278</v>
      </c>
      <c r="F228" s="1" t="s">
        <v>2463</v>
      </c>
      <c r="G228" s="1" t="s">
        <v>2690</v>
      </c>
      <c r="H228" s="1" t="s">
        <v>2691</v>
      </c>
      <c r="I228" s="2" t="s">
        <v>29</v>
      </c>
      <c r="J228" s="3">
        <v>7</v>
      </c>
      <c r="K228" s="3">
        <v>3000</v>
      </c>
      <c r="L228" s="3">
        <v>21000</v>
      </c>
      <c r="M228" s="1" t="s">
        <v>751</v>
      </c>
      <c r="N228" s="1" t="s">
        <v>40</v>
      </c>
      <c r="O228" s="3">
        <v>0</v>
      </c>
      <c r="P228" s="4" t="s">
        <v>5409</v>
      </c>
      <c r="Q228" s="1" t="b">
        <v>0</v>
      </c>
      <c r="R228" s="2">
        <v>3000</v>
      </c>
      <c r="S228" s="3">
        <v>21000</v>
      </c>
      <c r="T228" s="2" t="s">
        <v>29</v>
      </c>
      <c r="U228" s="3">
        <v>0</v>
      </c>
      <c r="V228" s="2" t="s">
        <v>29</v>
      </c>
      <c r="W228" s="3">
        <v>0</v>
      </c>
      <c r="X228" s="2" t="s">
        <v>29</v>
      </c>
      <c r="Y228" s="3">
        <v>0</v>
      </c>
      <c r="Z228" s="1" t="s">
        <v>29</v>
      </c>
      <c r="AA228" s="1" t="b">
        <v>0</v>
      </c>
    </row>
    <row r="229" spans="1:27" x14ac:dyDescent="0.25">
      <c r="A229" s="1" t="b">
        <v>0</v>
      </c>
      <c r="B229" s="1" t="s">
        <v>5418</v>
      </c>
      <c r="C229" s="2">
        <v>2</v>
      </c>
      <c r="D229" s="1" t="s">
        <v>752</v>
      </c>
      <c r="E229" s="2">
        <v>279</v>
      </c>
      <c r="F229" s="1" t="s">
        <v>2463</v>
      </c>
      <c r="G229" s="1" t="s">
        <v>2693</v>
      </c>
      <c r="H229" s="1" t="s">
        <v>2694</v>
      </c>
      <c r="I229" s="2" t="s">
        <v>29</v>
      </c>
      <c r="J229" s="3">
        <v>7</v>
      </c>
      <c r="K229" s="3">
        <v>3000</v>
      </c>
      <c r="L229" s="3">
        <v>21000</v>
      </c>
      <c r="M229" s="1" t="s">
        <v>751</v>
      </c>
      <c r="N229" s="1" t="s">
        <v>40</v>
      </c>
      <c r="O229" s="3">
        <v>0</v>
      </c>
      <c r="P229" s="4" t="s">
        <v>5409</v>
      </c>
      <c r="Q229" s="1" t="b">
        <v>0</v>
      </c>
      <c r="R229" s="2">
        <v>3000</v>
      </c>
      <c r="S229" s="3">
        <v>21000</v>
      </c>
      <c r="T229" s="2" t="s">
        <v>29</v>
      </c>
      <c r="U229" s="3">
        <v>0</v>
      </c>
      <c r="V229" s="2" t="s">
        <v>29</v>
      </c>
      <c r="W229" s="3">
        <v>0</v>
      </c>
      <c r="X229" s="2" t="s">
        <v>29</v>
      </c>
      <c r="Y229" s="3">
        <v>0</v>
      </c>
      <c r="Z229" s="1" t="s">
        <v>29</v>
      </c>
      <c r="AA229" s="1" t="b">
        <v>0</v>
      </c>
    </row>
    <row r="230" spans="1:27" x14ac:dyDescent="0.25">
      <c r="A230" s="1" t="b">
        <v>0</v>
      </c>
      <c r="B230" s="1" t="s">
        <v>5419</v>
      </c>
      <c r="C230" s="2">
        <v>2</v>
      </c>
      <c r="D230" s="1" t="s">
        <v>752</v>
      </c>
      <c r="E230" s="2">
        <v>280</v>
      </c>
      <c r="F230" s="1" t="s">
        <v>2463</v>
      </c>
      <c r="G230" s="1" t="s">
        <v>2696</v>
      </c>
      <c r="H230" s="1" t="s">
        <v>2697</v>
      </c>
      <c r="I230" s="2" t="s">
        <v>29</v>
      </c>
      <c r="J230" s="3">
        <v>8</v>
      </c>
      <c r="K230" s="3">
        <v>10000</v>
      </c>
      <c r="L230" s="3">
        <v>80000</v>
      </c>
      <c r="M230" s="1" t="s">
        <v>751</v>
      </c>
      <c r="N230" s="1" t="s">
        <v>40</v>
      </c>
      <c r="O230" s="3">
        <v>0</v>
      </c>
      <c r="P230" s="4" t="s">
        <v>5409</v>
      </c>
      <c r="Q230" s="1" t="b">
        <v>0</v>
      </c>
      <c r="R230" s="2">
        <v>10000</v>
      </c>
      <c r="S230" s="3">
        <v>80000</v>
      </c>
      <c r="T230" s="2" t="s">
        <v>29</v>
      </c>
      <c r="U230" s="3">
        <v>0</v>
      </c>
      <c r="V230" s="2" t="s">
        <v>29</v>
      </c>
      <c r="W230" s="3">
        <v>0</v>
      </c>
      <c r="X230" s="2" t="s">
        <v>29</v>
      </c>
      <c r="Y230" s="3">
        <v>0</v>
      </c>
      <c r="Z230" s="1" t="s">
        <v>29</v>
      </c>
      <c r="AA230" s="1" t="b">
        <v>0</v>
      </c>
    </row>
    <row r="231" spans="1:27" x14ac:dyDescent="0.25">
      <c r="A231" s="1" t="b">
        <v>0</v>
      </c>
      <c r="B231" s="1" t="s">
        <v>5420</v>
      </c>
      <c r="C231" s="2">
        <v>2</v>
      </c>
      <c r="D231" s="1" t="s">
        <v>748</v>
      </c>
      <c r="E231" s="2">
        <v>274</v>
      </c>
      <c r="F231" s="1" t="s">
        <v>2463</v>
      </c>
      <c r="G231" s="1" t="s">
        <v>2699</v>
      </c>
      <c r="H231" s="1" t="s">
        <v>2700</v>
      </c>
      <c r="I231" s="2" t="s">
        <v>29</v>
      </c>
      <c r="J231" s="3">
        <v>8</v>
      </c>
      <c r="K231" s="3">
        <v>1000</v>
      </c>
      <c r="L231" s="3">
        <v>8000</v>
      </c>
      <c r="M231" s="1" t="s">
        <v>751</v>
      </c>
      <c r="N231" s="1" t="s">
        <v>40</v>
      </c>
      <c r="O231" s="3">
        <v>0</v>
      </c>
      <c r="P231" s="4" t="s">
        <v>5409</v>
      </c>
      <c r="Q231" s="1" t="b">
        <v>0</v>
      </c>
      <c r="R231" s="2">
        <v>1000</v>
      </c>
      <c r="S231" s="3">
        <v>8000</v>
      </c>
      <c r="T231" s="2" t="s">
        <v>29</v>
      </c>
      <c r="U231" s="3">
        <v>0</v>
      </c>
      <c r="V231" s="2" t="s">
        <v>29</v>
      </c>
      <c r="W231" s="3">
        <v>0</v>
      </c>
      <c r="X231" s="2" t="s">
        <v>29</v>
      </c>
      <c r="Y231" s="3">
        <v>0</v>
      </c>
      <c r="Z231" s="1" t="s">
        <v>29</v>
      </c>
      <c r="AA231" s="1" t="b">
        <v>0</v>
      </c>
    </row>
    <row r="232" spans="1:27" x14ac:dyDescent="0.25">
      <c r="A232" s="1" t="b">
        <v>0</v>
      </c>
      <c r="B232" s="1" t="s">
        <v>5421</v>
      </c>
      <c r="C232" s="2">
        <v>2</v>
      </c>
      <c r="D232" s="1" t="s">
        <v>748</v>
      </c>
      <c r="E232" s="2">
        <v>275</v>
      </c>
      <c r="F232" s="1" t="s">
        <v>2463</v>
      </c>
      <c r="G232" s="1" t="s">
        <v>2702</v>
      </c>
      <c r="H232" s="1" t="s">
        <v>2703</v>
      </c>
      <c r="I232" s="2" t="s">
        <v>29</v>
      </c>
      <c r="J232" s="3">
        <v>7.5</v>
      </c>
      <c r="K232" s="3">
        <v>1000</v>
      </c>
      <c r="L232" s="3">
        <v>7500</v>
      </c>
      <c r="M232" s="1" t="s">
        <v>751</v>
      </c>
      <c r="N232" s="1" t="s">
        <v>40</v>
      </c>
      <c r="O232" s="3">
        <v>0</v>
      </c>
      <c r="P232" s="4" t="s">
        <v>5409</v>
      </c>
      <c r="Q232" s="1" t="b">
        <v>0</v>
      </c>
      <c r="R232" s="2">
        <v>1000</v>
      </c>
      <c r="S232" s="3">
        <v>7500</v>
      </c>
      <c r="T232" s="2" t="s">
        <v>29</v>
      </c>
      <c r="U232" s="3">
        <v>0</v>
      </c>
      <c r="V232" s="2" t="s">
        <v>29</v>
      </c>
      <c r="W232" s="3">
        <v>0</v>
      </c>
      <c r="X232" s="2" t="s">
        <v>29</v>
      </c>
      <c r="Y232" s="3">
        <v>0</v>
      </c>
      <c r="Z232" s="1" t="s">
        <v>29</v>
      </c>
      <c r="AA232" s="1" t="b">
        <v>0</v>
      </c>
    </row>
    <row r="233" spans="1:27" x14ac:dyDescent="0.25">
      <c r="A233" s="1" t="b">
        <v>0</v>
      </c>
      <c r="B233" s="1" t="s">
        <v>5422</v>
      </c>
      <c r="C233" s="2">
        <v>2</v>
      </c>
      <c r="D233" s="1" t="s">
        <v>748</v>
      </c>
      <c r="E233" s="2">
        <v>284</v>
      </c>
      <c r="F233" s="1" t="s">
        <v>2463</v>
      </c>
      <c r="G233" s="1" t="s">
        <v>2705</v>
      </c>
      <c r="H233" s="1" t="s">
        <v>2706</v>
      </c>
      <c r="I233" s="2" t="s">
        <v>29</v>
      </c>
      <c r="J233" s="3">
        <v>72</v>
      </c>
      <c r="K233" s="3">
        <v>200</v>
      </c>
      <c r="L233" s="3">
        <v>14400</v>
      </c>
      <c r="M233" s="1" t="s">
        <v>751</v>
      </c>
      <c r="N233" s="1" t="s">
        <v>40</v>
      </c>
      <c r="O233" s="3">
        <v>0</v>
      </c>
      <c r="P233" s="4" t="s">
        <v>5409</v>
      </c>
      <c r="Q233" s="1" t="b">
        <v>0</v>
      </c>
      <c r="R233" s="2">
        <v>200</v>
      </c>
      <c r="S233" s="3">
        <v>14400</v>
      </c>
      <c r="T233" s="2" t="s">
        <v>29</v>
      </c>
      <c r="U233" s="3">
        <v>0</v>
      </c>
      <c r="V233" s="2" t="s">
        <v>29</v>
      </c>
      <c r="W233" s="3">
        <v>0</v>
      </c>
      <c r="X233" s="2" t="s">
        <v>29</v>
      </c>
      <c r="Y233" s="3">
        <v>0</v>
      </c>
      <c r="Z233" s="1" t="s">
        <v>29</v>
      </c>
      <c r="AA233" s="1" t="b">
        <v>0</v>
      </c>
    </row>
    <row r="234" spans="1:27" x14ac:dyDescent="0.25">
      <c r="A234" s="1" t="b">
        <v>0</v>
      </c>
      <c r="B234" s="1" t="s">
        <v>5423</v>
      </c>
      <c r="C234" s="2">
        <v>2</v>
      </c>
      <c r="D234" s="1" t="s">
        <v>767</v>
      </c>
      <c r="E234" s="2">
        <v>276</v>
      </c>
      <c r="F234" s="1" t="s">
        <v>2463</v>
      </c>
      <c r="G234" s="1" t="s">
        <v>2708</v>
      </c>
      <c r="H234" s="1" t="s">
        <v>2709</v>
      </c>
      <c r="I234" s="2" t="s">
        <v>29</v>
      </c>
      <c r="J234" s="3">
        <v>2</v>
      </c>
      <c r="K234" s="3">
        <v>1500</v>
      </c>
      <c r="L234" s="3">
        <v>3000</v>
      </c>
      <c r="M234" s="1" t="s">
        <v>751</v>
      </c>
      <c r="N234" s="1" t="s">
        <v>40</v>
      </c>
      <c r="O234" s="3">
        <v>0</v>
      </c>
      <c r="P234" s="4" t="s">
        <v>5409</v>
      </c>
      <c r="Q234" s="1" t="b">
        <v>0</v>
      </c>
      <c r="R234" s="2">
        <v>1500</v>
      </c>
      <c r="S234" s="3">
        <v>3000</v>
      </c>
      <c r="T234" s="2" t="s">
        <v>29</v>
      </c>
      <c r="U234" s="3">
        <v>0</v>
      </c>
      <c r="V234" s="2" t="s">
        <v>29</v>
      </c>
      <c r="W234" s="3">
        <v>0</v>
      </c>
      <c r="X234" s="2" t="s">
        <v>29</v>
      </c>
      <c r="Y234" s="3">
        <v>0</v>
      </c>
      <c r="Z234" s="1" t="s">
        <v>29</v>
      </c>
      <c r="AA234" s="1" t="b">
        <v>0</v>
      </c>
    </row>
    <row r="235" spans="1:27" x14ac:dyDescent="0.25">
      <c r="A235" s="1" t="b">
        <v>0</v>
      </c>
      <c r="B235" s="1" t="s">
        <v>5424</v>
      </c>
      <c r="C235" s="2">
        <v>2</v>
      </c>
      <c r="D235" s="1" t="s">
        <v>767</v>
      </c>
      <c r="E235" s="2">
        <v>277</v>
      </c>
      <c r="F235" s="1" t="s">
        <v>2463</v>
      </c>
      <c r="G235" s="1" t="s">
        <v>2711</v>
      </c>
      <c r="H235" s="1" t="s">
        <v>2712</v>
      </c>
      <c r="I235" s="2" t="s">
        <v>29</v>
      </c>
      <c r="J235" s="3">
        <v>2</v>
      </c>
      <c r="K235" s="3">
        <v>1500</v>
      </c>
      <c r="L235" s="3">
        <v>3000</v>
      </c>
      <c r="M235" s="1" t="s">
        <v>751</v>
      </c>
      <c r="N235" s="1" t="s">
        <v>40</v>
      </c>
      <c r="O235" s="3">
        <v>0</v>
      </c>
      <c r="P235" s="4" t="s">
        <v>5409</v>
      </c>
      <c r="Q235" s="1" t="b">
        <v>0</v>
      </c>
      <c r="R235" s="2">
        <v>1500</v>
      </c>
      <c r="S235" s="3">
        <v>3000</v>
      </c>
      <c r="T235" s="2" t="s">
        <v>29</v>
      </c>
      <c r="U235" s="3">
        <v>0</v>
      </c>
      <c r="V235" s="2" t="s">
        <v>29</v>
      </c>
      <c r="W235" s="3">
        <v>0</v>
      </c>
      <c r="X235" s="2" t="s">
        <v>29</v>
      </c>
      <c r="Y235" s="3">
        <v>0</v>
      </c>
      <c r="Z235" s="1" t="s">
        <v>29</v>
      </c>
      <c r="AA235" s="1" t="b">
        <v>0</v>
      </c>
    </row>
    <row r="236" spans="1:27" x14ac:dyDescent="0.25">
      <c r="A236" s="1" t="b">
        <v>0</v>
      </c>
      <c r="B236" s="1" t="s">
        <v>5425</v>
      </c>
      <c r="C236" s="2">
        <v>2</v>
      </c>
      <c r="D236" s="1" t="s">
        <v>767</v>
      </c>
      <c r="E236" s="2">
        <v>283</v>
      </c>
      <c r="F236" s="1" t="s">
        <v>2463</v>
      </c>
      <c r="G236" s="1" t="s">
        <v>2714</v>
      </c>
      <c r="H236" s="1" t="s">
        <v>2715</v>
      </c>
      <c r="I236" s="2" t="s">
        <v>29</v>
      </c>
      <c r="J236" s="3">
        <v>70</v>
      </c>
      <c r="K236" s="3">
        <v>200</v>
      </c>
      <c r="L236" s="3">
        <v>14000</v>
      </c>
      <c r="M236" s="1" t="s">
        <v>751</v>
      </c>
      <c r="N236" s="1" t="s">
        <v>40</v>
      </c>
      <c r="O236" s="3">
        <v>0</v>
      </c>
      <c r="P236" s="4" t="s">
        <v>5409</v>
      </c>
      <c r="Q236" s="1" t="b">
        <v>0</v>
      </c>
      <c r="R236" s="2">
        <v>200</v>
      </c>
      <c r="S236" s="3">
        <v>14000</v>
      </c>
      <c r="T236" s="2" t="s">
        <v>29</v>
      </c>
      <c r="U236" s="3">
        <v>0</v>
      </c>
      <c r="V236" s="2" t="s">
        <v>29</v>
      </c>
      <c r="W236" s="3">
        <v>0</v>
      </c>
      <c r="X236" s="2" t="s">
        <v>29</v>
      </c>
      <c r="Y236" s="3">
        <v>0</v>
      </c>
      <c r="Z236" s="1" t="s">
        <v>29</v>
      </c>
      <c r="AA236" s="1" t="b">
        <v>0</v>
      </c>
    </row>
    <row r="237" spans="1:27" x14ac:dyDescent="0.25">
      <c r="A237" s="1" t="b">
        <v>0</v>
      </c>
      <c r="B237" s="1" t="s">
        <v>5426</v>
      </c>
      <c r="C237" s="2">
        <v>3</v>
      </c>
      <c r="D237" s="1" t="s">
        <v>762</v>
      </c>
      <c r="E237" s="2">
        <v>281</v>
      </c>
      <c r="F237" s="1" t="s">
        <v>2463</v>
      </c>
      <c r="G237" s="1" t="s">
        <v>2717</v>
      </c>
      <c r="H237" s="1" t="s">
        <v>2718</v>
      </c>
      <c r="I237" s="2" t="s">
        <v>29</v>
      </c>
      <c r="J237" s="3">
        <v>80</v>
      </c>
      <c r="K237" s="3">
        <v>100</v>
      </c>
      <c r="L237" s="3">
        <v>8000</v>
      </c>
      <c r="M237" s="1" t="s">
        <v>751</v>
      </c>
      <c r="N237" s="1" t="s">
        <v>40</v>
      </c>
      <c r="O237" s="3">
        <v>0</v>
      </c>
      <c r="P237" s="4" t="s">
        <v>5409</v>
      </c>
      <c r="Q237" s="1" t="b">
        <v>0</v>
      </c>
      <c r="R237" s="2">
        <v>100</v>
      </c>
      <c r="S237" s="3">
        <v>8000</v>
      </c>
      <c r="T237" s="2" t="s">
        <v>29</v>
      </c>
      <c r="U237" s="3">
        <v>0</v>
      </c>
      <c r="V237" s="2" t="s">
        <v>29</v>
      </c>
      <c r="W237" s="3">
        <v>0</v>
      </c>
      <c r="X237" s="2" t="s">
        <v>29</v>
      </c>
      <c r="Y237" s="3">
        <v>0</v>
      </c>
      <c r="Z237" s="1" t="s">
        <v>29</v>
      </c>
      <c r="AA237" s="1" t="b">
        <v>0</v>
      </c>
    </row>
    <row r="238" spans="1:27" x14ac:dyDescent="0.25">
      <c r="A238" s="1" t="b">
        <v>0</v>
      </c>
      <c r="B238" s="1" t="s">
        <v>5427</v>
      </c>
      <c r="C238" s="2">
        <v>3</v>
      </c>
      <c r="D238" s="1" t="s">
        <v>701</v>
      </c>
      <c r="E238" s="2">
        <v>282</v>
      </c>
      <c r="F238" s="1" t="s">
        <v>2463</v>
      </c>
      <c r="G238" s="1" t="s">
        <v>2720</v>
      </c>
      <c r="H238" s="1" t="s">
        <v>2721</v>
      </c>
      <c r="I238" s="2" t="s">
        <v>29</v>
      </c>
      <c r="J238" s="3">
        <v>180</v>
      </c>
      <c r="K238" s="3">
        <v>50</v>
      </c>
      <c r="L238" s="3">
        <v>9000</v>
      </c>
      <c r="M238" s="1" t="s">
        <v>751</v>
      </c>
      <c r="N238" s="1" t="s">
        <v>40</v>
      </c>
      <c r="O238" s="3">
        <v>0</v>
      </c>
      <c r="P238" s="4" t="s">
        <v>5409</v>
      </c>
      <c r="Q238" s="1" t="b">
        <v>0</v>
      </c>
      <c r="R238" s="2">
        <v>50</v>
      </c>
      <c r="S238" s="3">
        <v>9000</v>
      </c>
      <c r="T238" s="2" t="s">
        <v>29</v>
      </c>
      <c r="U238" s="3">
        <v>0</v>
      </c>
      <c r="V238" s="2" t="s">
        <v>29</v>
      </c>
      <c r="W238" s="3">
        <v>0</v>
      </c>
      <c r="X238" s="2" t="s">
        <v>29</v>
      </c>
      <c r="Y238" s="3">
        <v>0</v>
      </c>
      <c r="Z238" s="1" t="s">
        <v>29</v>
      </c>
      <c r="AA238" s="1" t="b">
        <v>0</v>
      </c>
    </row>
    <row r="239" spans="1:27" x14ac:dyDescent="0.25">
      <c r="A239" s="1" t="b">
        <v>0</v>
      </c>
      <c r="B239" s="1" t="s">
        <v>5428</v>
      </c>
      <c r="C239" s="2">
        <v>3</v>
      </c>
      <c r="D239" s="1" t="s">
        <v>701</v>
      </c>
      <c r="E239" s="2">
        <v>285</v>
      </c>
      <c r="F239" s="1" t="s">
        <v>2463</v>
      </c>
      <c r="G239" s="1" t="s">
        <v>2723</v>
      </c>
      <c r="H239" s="1" t="s">
        <v>2724</v>
      </c>
      <c r="I239" s="2" t="s">
        <v>29</v>
      </c>
      <c r="J239" s="3">
        <v>78</v>
      </c>
      <c r="K239" s="3">
        <v>150</v>
      </c>
      <c r="L239" s="3">
        <v>11700</v>
      </c>
      <c r="M239" s="1" t="s">
        <v>751</v>
      </c>
      <c r="N239" s="1" t="s">
        <v>40</v>
      </c>
      <c r="O239" s="3">
        <v>0</v>
      </c>
      <c r="P239" s="4" t="s">
        <v>5409</v>
      </c>
      <c r="Q239" s="1" t="b">
        <v>0</v>
      </c>
      <c r="R239" s="2">
        <v>150</v>
      </c>
      <c r="S239" s="3">
        <v>11700</v>
      </c>
      <c r="T239" s="2" t="s">
        <v>29</v>
      </c>
      <c r="U239" s="3">
        <v>0</v>
      </c>
      <c r="V239" s="2" t="s">
        <v>29</v>
      </c>
      <c r="W239" s="3">
        <v>0</v>
      </c>
      <c r="X239" s="2" t="s">
        <v>29</v>
      </c>
      <c r="Y239" s="3">
        <v>0</v>
      </c>
      <c r="Z239" s="1" t="s">
        <v>29</v>
      </c>
      <c r="AA239" s="1" t="b">
        <v>0</v>
      </c>
    </row>
    <row r="240" spans="1:27" x14ac:dyDescent="0.25">
      <c r="A240" s="1" t="b">
        <v>0</v>
      </c>
      <c r="B240" s="1" t="s">
        <v>5429</v>
      </c>
      <c r="C240" s="2">
        <v>3</v>
      </c>
      <c r="D240" s="1" t="s">
        <v>673</v>
      </c>
      <c r="E240" s="2">
        <v>286</v>
      </c>
      <c r="F240" s="1" t="s">
        <v>2463</v>
      </c>
      <c r="G240" s="1" t="s">
        <v>2726</v>
      </c>
      <c r="H240" s="1" t="s">
        <v>2727</v>
      </c>
      <c r="I240" s="2" t="s">
        <v>29</v>
      </c>
      <c r="J240" s="3">
        <v>204</v>
      </c>
      <c r="K240" s="3">
        <v>200</v>
      </c>
      <c r="L240" s="3">
        <v>40800</v>
      </c>
      <c r="M240" s="1" t="s">
        <v>751</v>
      </c>
      <c r="N240" s="1" t="s">
        <v>40</v>
      </c>
      <c r="O240" s="3">
        <v>0</v>
      </c>
      <c r="P240" s="4" t="s">
        <v>5409</v>
      </c>
      <c r="Q240" s="1" t="b">
        <v>0</v>
      </c>
      <c r="R240" s="2">
        <v>200</v>
      </c>
      <c r="S240" s="3">
        <v>40800</v>
      </c>
      <c r="T240" s="2" t="s">
        <v>29</v>
      </c>
      <c r="U240" s="3">
        <v>0</v>
      </c>
      <c r="V240" s="2" t="s">
        <v>29</v>
      </c>
      <c r="W240" s="3">
        <v>0</v>
      </c>
      <c r="X240" s="2" t="s">
        <v>29</v>
      </c>
      <c r="Y240" s="3">
        <v>0</v>
      </c>
      <c r="Z240" s="1" t="s">
        <v>29</v>
      </c>
      <c r="AA240" s="1" t="b">
        <v>0</v>
      </c>
    </row>
    <row r="241" spans="1:27" x14ac:dyDescent="0.25">
      <c r="A241" s="1" t="b">
        <v>0</v>
      </c>
      <c r="B241" s="1" t="s">
        <v>5430</v>
      </c>
      <c r="C241" s="2">
        <v>3</v>
      </c>
      <c r="D241" s="1" t="s">
        <v>673</v>
      </c>
      <c r="E241" s="2">
        <v>287</v>
      </c>
      <c r="F241" s="1" t="s">
        <v>2463</v>
      </c>
      <c r="G241" s="1" t="s">
        <v>2729</v>
      </c>
      <c r="H241" s="1" t="s">
        <v>2730</v>
      </c>
      <c r="I241" s="2" t="s">
        <v>29</v>
      </c>
      <c r="J241" s="3">
        <v>90</v>
      </c>
      <c r="K241" s="3">
        <v>100</v>
      </c>
      <c r="L241" s="3">
        <v>9000</v>
      </c>
      <c r="M241" s="1" t="s">
        <v>751</v>
      </c>
      <c r="N241" s="1" t="s">
        <v>40</v>
      </c>
      <c r="O241" s="3">
        <v>0</v>
      </c>
      <c r="P241" s="4" t="s">
        <v>5409</v>
      </c>
      <c r="Q241" s="1" t="b">
        <v>0</v>
      </c>
      <c r="R241" s="2">
        <v>100</v>
      </c>
      <c r="S241" s="3">
        <v>9000</v>
      </c>
      <c r="T241" s="2" t="s">
        <v>29</v>
      </c>
      <c r="U241" s="3">
        <v>0</v>
      </c>
      <c r="V241" s="2" t="s">
        <v>29</v>
      </c>
      <c r="W241" s="3">
        <v>0</v>
      </c>
      <c r="X241" s="2" t="s">
        <v>29</v>
      </c>
      <c r="Y241" s="3">
        <v>0</v>
      </c>
      <c r="Z241" s="1" t="s">
        <v>29</v>
      </c>
      <c r="AA241" s="1" t="b">
        <v>0</v>
      </c>
    </row>
    <row r="242" spans="1:27" x14ac:dyDescent="0.25">
      <c r="A242" s="1" t="b">
        <v>0</v>
      </c>
      <c r="B242" s="1" t="s">
        <v>5431</v>
      </c>
      <c r="C242" s="2">
        <v>3</v>
      </c>
      <c r="D242" s="1" t="s">
        <v>673</v>
      </c>
      <c r="E242" s="2">
        <v>288</v>
      </c>
      <c r="F242" s="1" t="s">
        <v>2463</v>
      </c>
      <c r="G242" s="1" t="s">
        <v>2732</v>
      </c>
      <c r="H242" s="1" t="s">
        <v>2733</v>
      </c>
      <c r="I242" s="2" t="s">
        <v>29</v>
      </c>
      <c r="J242" s="3">
        <v>80</v>
      </c>
      <c r="K242" s="3">
        <v>100</v>
      </c>
      <c r="L242" s="3">
        <v>8000</v>
      </c>
      <c r="M242" s="1" t="s">
        <v>751</v>
      </c>
      <c r="N242" s="1" t="s">
        <v>40</v>
      </c>
      <c r="O242" s="3">
        <v>0</v>
      </c>
      <c r="P242" s="4" t="s">
        <v>5409</v>
      </c>
      <c r="Q242" s="1" t="b">
        <v>0</v>
      </c>
      <c r="R242" s="2">
        <v>100</v>
      </c>
      <c r="S242" s="3">
        <v>8000</v>
      </c>
      <c r="T242" s="2" t="s">
        <v>29</v>
      </c>
      <c r="U242" s="3">
        <v>0</v>
      </c>
      <c r="V242" s="2" t="s">
        <v>29</v>
      </c>
      <c r="W242" s="3">
        <v>0</v>
      </c>
      <c r="X242" s="2" t="s">
        <v>29</v>
      </c>
      <c r="Y242" s="3">
        <v>0</v>
      </c>
      <c r="Z242" s="1" t="s">
        <v>29</v>
      </c>
      <c r="AA242" s="1" t="b">
        <v>0</v>
      </c>
    </row>
    <row r="243" spans="1:27" x14ac:dyDescent="0.25">
      <c r="A243" s="1" t="b">
        <v>0</v>
      </c>
      <c r="B243" s="1" t="s">
        <v>5432</v>
      </c>
      <c r="C243" s="2">
        <v>3</v>
      </c>
      <c r="D243" s="1" t="s">
        <v>673</v>
      </c>
      <c r="E243" s="2">
        <v>307</v>
      </c>
      <c r="F243" s="1" t="s">
        <v>2463</v>
      </c>
      <c r="G243" s="1" t="s">
        <v>5433</v>
      </c>
      <c r="H243" s="1" t="s">
        <v>5434</v>
      </c>
      <c r="I243" s="2" t="s">
        <v>29</v>
      </c>
      <c r="J243" s="3">
        <v>276</v>
      </c>
      <c r="K243" s="3">
        <v>200</v>
      </c>
      <c r="L243" s="3">
        <v>55200</v>
      </c>
      <c r="M243" s="1" t="s">
        <v>751</v>
      </c>
      <c r="N243" s="1" t="s">
        <v>40</v>
      </c>
      <c r="O243" s="3">
        <v>0</v>
      </c>
      <c r="P243" s="4" t="s">
        <v>5409</v>
      </c>
      <c r="Q243" s="1" t="b">
        <v>0</v>
      </c>
      <c r="R243" s="2">
        <v>200</v>
      </c>
      <c r="S243" s="3">
        <v>55200</v>
      </c>
      <c r="T243" s="2" t="s">
        <v>29</v>
      </c>
      <c r="U243" s="3">
        <v>0</v>
      </c>
      <c r="V243" s="2" t="s">
        <v>29</v>
      </c>
      <c r="W243" s="3">
        <v>0</v>
      </c>
      <c r="X243" s="2" t="s">
        <v>29</v>
      </c>
      <c r="Y243" s="3">
        <v>0</v>
      </c>
      <c r="Z243" s="1" t="s">
        <v>29</v>
      </c>
      <c r="AA243" s="1" t="b">
        <v>0</v>
      </c>
    </row>
    <row r="244" spans="1:27" x14ac:dyDescent="0.25">
      <c r="A244" s="1" t="b">
        <v>0</v>
      </c>
      <c r="B244" s="1" t="s">
        <v>5435</v>
      </c>
      <c r="C244" s="2">
        <v>4</v>
      </c>
      <c r="D244" s="1" t="s">
        <v>769</v>
      </c>
      <c r="E244" s="2">
        <v>111</v>
      </c>
      <c r="F244" s="1" t="s">
        <v>2463</v>
      </c>
      <c r="G244" s="1" t="s">
        <v>2738</v>
      </c>
      <c r="H244" s="1" t="s">
        <v>2739</v>
      </c>
      <c r="I244" s="2" t="s">
        <v>29</v>
      </c>
      <c r="J244" s="3">
        <v>70</v>
      </c>
      <c r="K244" s="3">
        <v>200</v>
      </c>
      <c r="L244" s="3">
        <v>14000</v>
      </c>
      <c r="M244" s="1" t="s">
        <v>751</v>
      </c>
      <c r="N244" s="1" t="s">
        <v>40</v>
      </c>
      <c r="O244" s="3">
        <v>0</v>
      </c>
      <c r="P244" s="4" t="s">
        <v>5409</v>
      </c>
      <c r="Q244" s="1" t="b">
        <v>0</v>
      </c>
      <c r="R244" s="2">
        <v>200</v>
      </c>
      <c r="S244" s="3">
        <v>14000</v>
      </c>
      <c r="T244" s="2" t="s">
        <v>29</v>
      </c>
      <c r="U244" s="3">
        <v>0</v>
      </c>
      <c r="V244" s="2" t="s">
        <v>29</v>
      </c>
      <c r="W244" s="3">
        <v>0</v>
      </c>
      <c r="X244" s="2" t="s">
        <v>29</v>
      </c>
      <c r="Y244" s="3">
        <v>0</v>
      </c>
      <c r="Z244" s="1" t="s">
        <v>29</v>
      </c>
      <c r="AA244" s="1" t="b">
        <v>0</v>
      </c>
    </row>
    <row r="245" spans="1:27" x14ac:dyDescent="0.25">
      <c r="A245" s="1"/>
      <c r="B245" s="1"/>
      <c r="C245" s="2"/>
      <c r="D245" s="1"/>
      <c r="E245" s="2"/>
      <c r="F245" s="1"/>
      <c r="G245" s="1"/>
      <c r="H245" s="1"/>
      <c r="I245" s="2"/>
      <c r="J245" s="3"/>
      <c r="K245" s="3"/>
      <c r="L245" s="6">
        <f>SUBTOTAL(9,L220:L244)</f>
        <v>555100</v>
      </c>
      <c r="M245" s="1"/>
      <c r="N245" s="1"/>
      <c r="O245" s="3"/>
      <c r="P245" s="4"/>
      <c r="Q245" s="1"/>
      <c r="R245" s="2"/>
      <c r="S245" s="3"/>
      <c r="T245" s="2"/>
      <c r="U245" s="3"/>
      <c r="V245" s="2"/>
      <c r="W245" s="3"/>
      <c r="X245" s="2"/>
      <c r="Y245" s="3"/>
      <c r="Z245" s="1"/>
      <c r="AA245" s="1"/>
    </row>
    <row r="246" spans="1:27" x14ac:dyDescent="0.25">
      <c r="A246" s="5" t="s">
        <v>5436</v>
      </c>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1:27" x14ac:dyDescent="0.25">
      <c r="A247" s="1" t="b">
        <v>0</v>
      </c>
      <c r="B247" s="1" t="s">
        <v>5437</v>
      </c>
      <c r="C247" s="2">
        <v>1</v>
      </c>
      <c r="D247" s="1" t="s">
        <v>776</v>
      </c>
      <c r="E247" s="2">
        <v>104</v>
      </c>
      <c r="F247" s="1" t="s">
        <v>2463</v>
      </c>
      <c r="G247" s="1" t="s">
        <v>2464</v>
      </c>
      <c r="H247" s="1" t="s">
        <v>2465</v>
      </c>
      <c r="I247" s="2" t="s">
        <v>29</v>
      </c>
      <c r="J247" s="3">
        <v>20</v>
      </c>
      <c r="K247" s="3">
        <v>800</v>
      </c>
      <c r="L247" s="3">
        <v>16000</v>
      </c>
      <c r="M247" s="1" t="s">
        <v>751</v>
      </c>
      <c r="N247" s="1" t="s">
        <v>40</v>
      </c>
      <c r="O247" s="3">
        <v>0</v>
      </c>
      <c r="P247" s="4" t="s">
        <v>5438</v>
      </c>
      <c r="Q247" s="1" t="b">
        <v>0</v>
      </c>
      <c r="R247" s="2">
        <v>800</v>
      </c>
      <c r="S247" s="3">
        <v>16000</v>
      </c>
      <c r="T247" s="2" t="s">
        <v>29</v>
      </c>
      <c r="U247" s="3">
        <v>0</v>
      </c>
      <c r="V247" s="2" t="s">
        <v>29</v>
      </c>
      <c r="W247" s="3">
        <v>0</v>
      </c>
      <c r="X247" s="2" t="s">
        <v>29</v>
      </c>
      <c r="Y247" s="3">
        <v>0</v>
      </c>
      <c r="Z247" s="1" t="s">
        <v>29</v>
      </c>
      <c r="AA247" s="1" t="b">
        <v>0</v>
      </c>
    </row>
    <row r="248" spans="1:27" x14ac:dyDescent="0.25">
      <c r="A248" s="1" t="b">
        <v>0</v>
      </c>
      <c r="B248" s="1" t="s">
        <v>5439</v>
      </c>
      <c r="C248" s="2">
        <v>1</v>
      </c>
      <c r="D248" s="1" t="s">
        <v>776</v>
      </c>
      <c r="E248" s="2">
        <v>106</v>
      </c>
      <c r="F248" s="1" t="s">
        <v>2463</v>
      </c>
      <c r="G248" s="1" t="s">
        <v>2466</v>
      </c>
      <c r="H248" s="1" t="s">
        <v>2467</v>
      </c>
      <c r="I248" s="2" t="s">
        <v>29</v>
      </c>
      <c r="J248" s="3">
        <v>20</v>
      </c>
      <c r="K248" s="3">
        <v>9800</v>
      </c>
      <c r="L248" s="3">
        <v>196000</v>
      </c>
      <c r="M248" s="1" t="s">
        <v>751</v>
      </c>
      <c r="N248" s="1" t="s">
        <v>40</v>
      </c>
      <c r="O248" s="3">
        <v>0</v>
      </c>
      <c r="P248" s="4" t="s">
        <v>5438</v>
      </c>
      <c r="Q248" s="1" t="b">
        <v>0</v>
      </c>
      <c r="R248" s="2">
        <v>9800</v>
      </c>
      <c r="S248" s="3">
        <v>196000</v>
      </c>
      <c r="T248" s="2" t="s">
        <v>29</v>
      </c>
      <c r="U248" s="3">
        <v>0</v>
      </c>
      <c r="V248" s="2" t="s">
        <v>29</v>
      </c>
      <c r="W248" s="3">
        <v>0</v>
      </c>
      <c r="X248" s="2" t="s">
        <v>29</v>
      </c>
      <c r="Y248" s="3">
        <v>0</v>
      </c>
      <c r="Z248" s="1" t="s">
        <v>29</v>
      </c>
      <c r="AA248" s="1" t="b">
        <v>0</v>
      </c>
    </row>
    <row r="249" spans="1:27" x14ac:dyDescent="0.25">
      <c r="A249" s="1" t="b">
        <v>0</v>
      </c>
      <c r="B249" s="1" t="s">
        <v>5440</v>
      </c>
      <c r="C249" s="2">
        <v>2</v>
      </c>
      <c r="D249" s="1" t="s">
        <v>748</v>
      </c>
      <c r="E249" s="2">
        <v>308</v>
      </c>
      <c r="F249" s="1" t="s">
        <v>2463</v>
      </c>
      <c r="G249" s="1" t="s">
        <v>5441</v>
      </c>
      <c r="H249" s="1" t="s">
        <v>2859</v>
      </c>
      <c r="I249" s="2" t="s">
        <v>29</v>
      </c>
      <c r="J249" s="3">
        <v>60</v>
      </c>
      <c r="K249" s="3">
        <v>2000</v>
      </c>
      <c r="L249" s="3">
        <v>120000</v>
      </c>
      <c r="M249" s="1" t="s">
        <v>751</v>
      </c>
      <c r="N249" s="1" t="s">
        <v>40</v>
      </c>
      <c r="O249" s="3">
        <v>0</v>
      </c>
      <c r="P249" s="4" t="s">
        <v>5438</v>
      </c>
      <c r="Q249" s="1" t="b">
        <v>0</v>
      </c>
      <c r="R249" s="2">
        <v>2000</v>
      </c>
      <c r="S249" s="3">
        <v>120000</v>
      </c>
      <c r="T249" s="2" t="s">
        <v>29</v>
      </c>
      <c r="U249" s="3">
        <v>0</v>
      </c>
      <c r="V249" s="2" t="s">
        <v>29</v>
      </c>
      <c r="W249" s="3">
        <v>0</v>
      </c>
      <c r="X249" s="2" t="s">
        <v>29</v>
      </c>
      <c r="Y249" s="3">
        <v>0</v>
      </c>
      <c r="Z249" s="1" t="s">
        <v>29</v>
      </c>
      <c r="AA249" s="1" t="b">
        <v>0</v>
      </c>
    </row>
    <row r="250" spans="1:27" x14ac:dyDescent="0.25">
      <c r="A250" s="1"/>
      <c r="B250" s="1"/>
      <c r="C250" s="2"/>
      <c r="D250" s="1"/>
      <c r="E250" s="2"/>
      <c r="F250" s="1"/>
      <c r="G250" s="1"/>
      <c r="H250" s="1"/>
      <c r="I250" s="2"/>
      <c r="J250" s="3"/>
      <c r="K250" s="3"/>
      <c r="L250" s="6">
        <f>SUBTOTAL(9,L247:L249)</f>
        <v>332000</v>
      </c>
      <c r="M250" s="1"/>
      <c r="N250" s="1"/>
      <c r="O250" s="3"/>
      <c r="P250" s="4"/>
      <c r="Q250" s="1"/>
      <c r="R250" s="2"/>
      <c r="S250" s="3"/>
      <c r="T250" s="2"/>
      <c r="U250" s="3"/>
      <c r="V250" s="2"/>
      <c r="W250" s="3"/>
      <c r="X250" s="2"/>
      <c r="Y250" s="3"/>
      <c r="Z250" s="1"/>
      <c r="AA250" s="1"/>
    </row>
    <row r="251" spans="1:27" x14ac:dyDescent="0.25">
      <c r="A251" s="5" t="s">
        <v>5442</v>
      </c>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1:27" x14ac:dyDescent="0.25">
      <c r="A252" s="1" t="b">
        <v>0</v>
      </c>
      <c r="B252" s="1" t="s">
        <v>5443</v>
      </c>
      <c r="C252" s="2">
        <v>1</v>
      </c>
      <c r="D252" s="1" t="s">
        <v>27</v>
      </c>
      <c r="E252" s="2">
        <v>48</v>
      </c>
      <c r="F252" s="1" t="s">
        <v>2468</v>
      </c>
      <c r="G252" s="1" t="s">
        <v>2469</v>
      </c>
      <c r="H252" s="1" t="s">
        <v>2470</v>
      </c>
      <c r="I252" s="2" t="s">
        <v>29</v>
      </c>
      <c r="J252" s="3">
        <v>4800</v>
      </c>
      <c r="K252" s="3">
        <v>38</v>
      </c>
      <c r="L252" s="3">
        <v>182400</v>
      </c>
      <c r="M252" s="1" t="s">
        <v>751</v>
      </c>
      <c r="N252" s="1" t="s">
        <v>40</v>
      </c>
      <c r="O252" s="3">
        <v>0</v>
      </c>
      <c r="P252" s="4" t="s">
        <v>5444</v>
      </c>
      <c r="Q252" s="1" t="b">
        <v>0</v>
      </c>
      <c r="R252" s="2">
        <v>38</v>
      </c>
      <c r="S252" s="3">
        <v>182400</v>
      </c>
      <c r="T252" s="2" t="s">
        <v>29</v>
      </c>
      <c r="U252" s="3">
        <v>0</v>
      </c>
      <c r="V252" s="2" t="s">
        <v>29</v>
      </c>
      <c r="W252" s="3">
        <v>0</v>
      </c>
      <c r="X252" s="2" t="s">
        <v>29</v>
      </c>
      <c r="Y252" s="3">
        <v>0</v>
      </c>
      <c r="Z252" s="1" t="s">
        <v>29</v>
      </c>
      <c r="AA252" s="1" t="b">
        <v>0</v>
      </c>
    </row>
    <row r="253" spans="1:27" x14ac:dyDescent="0.25">
      <c r="A253" s="1" t="b">
        <v>0</v>
      </c>
      <c r="B253" s="1" t="s">
        <v>5445</v>
      </c>
      <c r="C253" s="2">
        <v>1</v>
      </c>
      <c r="D253" s="1" t="s">
        <v>27</v>
      </c>
      <c r="E253" s="2">
        <v>144</v>
      </c>
      <c r="F253" s="1" t="s">
        <v>2468</v>
      </c>
      <c r="G253" s="1" t="s">
        <v>2471</v>
      </c>
      <c r="H253" s="1" t="s">
        <v>2470</v>
      </c>
      <c r="I253" s="2" t="s">
        <v>29</v>
      </c>
      <c r="J253" s="3">
        <v>3200</v>
      </c>
      <c r="K253" s="3">
        <v>11</v>
      </c>
      <c r="L253" s="3">
        <v>35200</v>
      </c>
      <c r="M253" s="1" t="s">
        <v>751</v>
      </c>
      <c r="N253" s="1" t="s">
        <v>40</v>
      </c>
      <c r="O253" s="3">
        <v>0</v>
      </c>
      <c r="P253" s="4" t="s">
        <v>5444</v>
      </c>
      <c r="Q253" s="1" t="b">
        <v>0</v>
      </c>
      <c r="R253" s="2">
        <v>11</v>
      </c>
      <c r="S253" s="3">
        <v>35200</v>
      </c>
      <c r="T253" s="2" t="s">
        <v>29</v>
      </c>
      <c r="U253" s="3">
        <v>0</v>
      </c>
      <c r="V253" s="2" t="s">
        <v>29</v>
      </c>
      <c r="W253" s="3">
        <v>0</v>
      </c>
      <c r="X253" s="2" t="s">
        <v>29</v>
      </c>
      <c r="Y253" s="3">
        <v>0</v>
      </c>
      <c r="Z253" s="1" t="s">
        <v>29</v>
      </c>
      <c r="AA253" s="1" t="b">
        <v>0</v>
      </c>
    </row>
    <row r="254" spans="1:27" x14ac:dyDescent="0.25">
      <c r="A254" s="1" t="b">
        <v>0</v>
      </c>
      <c r="B254" s="1" t="s">
        <v>5446</v>
      </c>
      <c r="C254" s="2">
        <v>1</v>
      </c>
      <c r="D254" s="1" t="s">
        <v>27</v>
      </c>
      <c r="E254" s="2">
        <v>145</v>
      </c>
      <c r="F254" s="1" t="s">
        <v>2468</v>
      </c>
      <c r="G254" s="1" t="s">
        <v>2472</v>
      </c>
      <c r="H254" s="1" t="s">
        <v>2473</v>
      </c>
      <c r="I254" s="2" t="s">
        <v>29</v>
      </c>
      <c r="J254" s="3">
        <v>82400</v>
      </c>
      <c r="K254" s="3">
        <v>1</v>
      </c>
      <c r="L254" s="3">
        <v>82400</v>
      </c>
      <c r="M254" s="1" t="s">
        <v>751</v>
      </c>
      <c r="N254" s="1" t="s">
        <v>40</v>
      </c>
      <c r="O254" s="3">
        <v>0</v>
      </c>
      <c r="P254" s="4" t="s">
        <v>5444</v>
      </c>
      <c r="Q254" s="1" t="b">
        <v>0</v>
      </c>
      <c r="R254" s="2">
        <v>1</v>
      </c>
      <c r="S254" s="3">
        <v>82400</v>
      </c>
      <c r="T254" s="2" t="s">
        <v>29</v>
      </c>
      <c r="U254" s="3">
        <v>0</v>
      </c>
      <c r="V254" s="2" t="s">
        <v>29</v>
      </c>
      <c r="W254" s="3">
        <v>0</v>
      </c>
      <c r="X254" s="2" t="s">
        <v>29</v>
      </c>
      <c r="Y254" s="3">
        <v>0</v>
      </c>
      <c r="Z254" s="1" t="s">
        <v>29</v>
      </c>
      <c r="AA254" s="1" t="b">
        <v>0</v>
      </c>
    </row>
    <row r="255" spans="1:27" x14ac:dyDescent="0.25">
      <c r="A255" s="1"/>
      <c r="B255" s="1"/>
      <c r="C255" s="2"/>
      <c r="D255" s="1"/>
      <c r="E255" s="2"/>
      <c r="F255" s="1"/>
      <c r="G255" s="1"/>
      <c r="H255" s="1"/>
      <c r="I255" s="2"/>
      <c r="J255" s="3"/>
      <c r="K255" s="3"/>
      <c r="L255" s="6">
        <f>SUBTOTAL(9,L252:L254)</f>
        <v>300000</v>
      </c>
      <c r="M255" s="1"/>
      <c r="N255" s="1"/>
      <c r="O255" s="3"/>
      <c r="P255" s="4"/>
      <c r="Q255" s="1"/>
      <c r="R255" s="2"/>
      <c r="S255" s="3"/>
      <c r="T255" s="2"/>
      <c r="U255" s="3"/>
      <c r="V255" s="2"/>
      <c r="W255" s="3"/>
      <c r="X255" s="2"/>
      <c r="Y255" s="3"/>
      <c r="Z255" s="1"/>
      <c r="AA255" s="1"/>
    </row>
    <row r="256" spans="1:27" x14ac:dyDescent="0.25">
      <c r="A256" s="5" t="s">
        <v>5447</v>
      </c>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1:27" x14ac:dyDescent="0.25">
      <c r="A257" s="1" t="b">
        <v>0</v>
      </c>
      <c r="B257" s="1" t="s">
        <v>5448</v>
      </c>
      <c r="C257" s="2">
        <v>1</v>
      </c>
      <c r="D257" s="1" t="s">
        <v>776</v>
      </c>
      <c r="E257" s="2">
        <v>1</v>
      </c>
      <c r="F257" s="1" t="s">
        <v>2376</v>
      </c>
      <c r="G257" s="1" t="s">
        <v>5449</v>
      </c>
      <c r="H257" s="1" t="s">
        <v>29</v>
      </c>
      <c r="I257" s="2" t="s">
        <v>29</v>
      </c>
      <c r="J257" s="3">
        <v>15000</v>
      </c>
      <c r="K257" s="3">
        <v>1</v>
      </c>
      <c r="L257" s="3">
        <v>15000</v>
      </c>
      <c r="M257" s="1" t="s">
        <v>29</v>
      </c>
      <c r="N257" s="1" t="s">
        <v>40</v>
      </c>
      <c r="O257" s="3">
        <v>0</v>
      </c>
      <c r="P257" s="4" t="s">
        <v>5450</v>
      </c>
      <c r="Q257" s="1" t="b">
        <v>0</v>
      </c>
      <c r="R257" s="2">
        <v>1</v>
      </c>
      <c r="S257" s="3">
        <v>15000</v>
      </c>
      <c r="T257" s="2" t="s">
        <v>29</v>
      </c>
      <c r="U257" s="3">
        <v>0</v>
      </c>
      <c r="V257" s="2" t="s">
        <v>29</v>
      </c>
      <c r="W257" s="3">
        <v>0</v>
      </c>
      <c r="X257" s="2" t="s">
        <v>29</v>
      </c>
      <c r="Y257" s="3">
        <v>0</v>
      </c>
      <c r="Z257" s="1" t="s">
        <v>31</v>
      </c>
      <c r="AA257" s="1" t="b">
        <v>0</v>
      </c>
    </row>
    <row r="258" spans="1:27" x14ac:dyDescent="0.25">
      <c r="A258" s="1" t="b">
        <v>0</v>
      </c>
      <c r="B258" s="1" t="s">
        <v>5451</v>
      </c>
      <c r="C258" s="2">
        <v>1</v>
      </c>
      <c r="D258" s="1" t="s">
        <v>776</v>
      </c>
      <c r="E258" s="2">
        <v>4</v>
      </c>
      <c r="F258" s="1" t="s">
        <v>2376</v>
      </c>
      <c r="G258" s="1" t="s">
        <v>5452</v>
      </c>
      <c r="H258" s="1" t="s">
        <v>29</v>
      </c>
      <c r="I258" s="2" t="s">
        <v>29</v>
      </c>
      <c r="J258" s="3">
        <v>12000</v>
      </c>
      <c r="K258" s="3">
        <v>1</v>
      </c>
      <c r="L258" s="3">
        <v>12000</v>
      </c>
      <c r="M258" s="1" t="s">
        <v>29</v>
      </c>
      <c r="N258" s="1" t="s">
        <v>40</v>
      </c>
      <c r="O258" s="3">
        <v>0</v>
      </c>
      <c r="P258" s="4" t="s">
        <v>5450</v>
      </c>
      <c r="Q258" s="1" t="b">
        <v>0</v>
      </c>
      <c r="R258" s="2">
        <v>1</v>
      </c>
      <c r="S258" s="3">
        <v>12000</v>
      </c>
      <c r="T258" s="2" t="s">
        <v>29</v>
      </c>
      <c r="U258" s="3">
        <v>0</v>
      </c>
      <c r="V258" s="2" t="s">
        <v>29</v>
      </c>
      <c r="W258" s="3">
        <v>0</v>
      </c>
      <c r="X258" s="2" t="s">
        <v>29</v>
      </c>
      <c r="Y258" s="3">
        <v>0</v>
      </c>
      <c r="Z258" s="1" t="s">
        <v>31</v>
      </c>
      <c r="AA258" s="1" t="b">
        <v>0</v>
      </c>
    </row>
    <row r="259" spans="1:27" x14ac:dyDescent="0.25">
      <c r="A259" s="1" t="b">
        <v>0</v>
      </c>
      <c r="B259" s="1" t="s">
        <v>5453</v>
      </c>
      <c r="C259" s="2">
        <v>1</v>
      </c>
      <c r="D259" s="1" t="s">
        <v>776</v>
      </c>
      <c r="E259" s="2">
        <v>5</v>
      </c>
      <c r="F259" s="1" t="s">
        <v>2376</v>
      </c>
      <c r="G259" s="1" t="s">
        <v>5454</v>
      </c>
      <c r="H259" s="1" t="s">
        <v>29</v>
      </c>
      <c r="I259" s="2" t="s">
        <v>29</v>
      </c>
      <c r="J259" s="3">
        <v>15000</v>
      </c>
      <c r="K259" s="3">
        <v>1</v>
      </c>
      <c r="L259" s="3">
        <v>15000</v>
      </c>
      <c r="M259" s="1" t="s">
        <v>29</v>
      </c>
      <c r="N259" s="1" t="s">
        <v>40</v>
      </c>
      <c r="O259" s="3">
        <v>0</v>
      </c>
      <c r="P259" s="4" t="s">
        <v>5450</v>
      </c>
      <c r="Q259" s="1" t="b">
        <v>0</v>
      </c>
      <c r="R259" s="2">
        <v>1</v>
      </c>
      <c r="S259" s="3">
        <v>15000</v>
      </c>
      <c r="T259" s="2" t="s">
        <v>29</v>
      </c>
      <c r="U259" s="3">
        <v>0</v>
      </c>
      <c r="V259" s="2" t="s">
        <v>29</v>
      </c>
      <c r="W259" s="3">
        <v>0</v>
      </c>
      <c r="X259" s="2" t="s">
        <v>29</v>
      </c>
      <c r="Y259" s="3">
        <v>0</v>
      </c>
      <c r="Z259" s="1" t="s">
        <v>31</v>
      </c>
      <c r="AA259" s="1" t="b">
        <v>0</v>
      </c>
    </row>
    <row r="260" spans="1:27" x14ac:dyDescent="0.25">
      <c r="A260" s="1" t="b">
        <v>0</v>
      </c>
      <c r="B260" s="1" t="s">
        <v>5455</v>
      </c>
      <c r="C260" s="2">
        <v>1</v>
      </c>
      <c r="D260" s="1" t="s">
        <v>776</v>
      </c>
      <c r="E260" s="2">
        <v>6</v>
      </c>
      <c r="F260" s="1" t="s">
        <v>2376</v>
      </c>
      <c r="G260" s="1" t="s">
        <v>2397</v>
      </c>
      <c r="H260" s="1" t="s">
        <v>29</v>
      </c>
      <c r="I260" s="2" t="s">
        <v>29</v>
      </c>
      <c r="J260" s="3">
        <v>15000</v>
      </c>
      <c r="K260" s="3">
        <v>1</v>
      </c>
      <c r="L260" s="3">
        <v>15000</v>
      </c>
      <c r="M260" s="1" t="s">
        <v>29</v>
      </c>
      <c r="N260" s="1" t="s">
        <v>40</v>
      </c>
      <c r="O260" s="3">
        <v>0</v>
      </c>
      <c r="P260" s="4" t="s">
        <v>5450</v>
      </c>
      <c r="Q260" s="1" t="b">
        <v>0</v>
      </c>
      <c r="R260" s="2">
        <v>1</v>
      </c>
      <c r="S260" s="3">
        <v>15000</v>
      </c>
      <c r="T260" s="2" t="s">
        <v>29</v>
      </c>
      <c r="U260" s="3">
        <v>0</v>
      </c>
      <c r="V260" s="2" t="s">
        <v>29</v>
      </c>
      <c r="W260" s="3">
        <v>0</v>
      </c>
      <c r="X260" s="2" t="s">
        <v>29</v>
      </c>
      <c r="Y260" s="3">
        <v>0</v>
      </c>
      <c r="Z260" s="1" t="s">
        <v>31</v>
      </c>
      <c r="AA260" s="1" t="b">
        <v>0</v>
      </c>
    </row>
    <row r="261" spans="1:27" x14ac:dyDescent="0.25">
      <c r="A261" s="1" t="b">
        <v>0</v>
      </c>
      <c r="B261" s="1" t="s">
        <v>5456</v>
      </c>
      <c r="C261" s="2">
        <v>1</v>
      </c>
      <c r="D261" s="1" t="s">
        <v>776</v>
      </c>
      <c r="E261" s="2">
        <v>9</v>
      </c>
      <c r="F261" s="1" t="s">
        <v>2376</v>
      </c>
      <c r="G261" s="1" t="s">
        <v>5457</v>
      </c>
      <c r="H261" s="1" t="s">
        <v>29</v>
      </c>
      <c r="I261" s="2" t="s">
        <v>29</v>
      </c>
      <c r="J261" s="3">
        <v>12000</v>
      </c>
      <c r="K261" s="3">
        <v>1</v>
      </c>
      <c r="L261" s="3">
        <v>12000</v>
      </c>
      <c r="M261" s="1" t="s">
        <v>29</v>
      </c>
      <c r="N261" s="1" t="s">
        <v>40</v>
      </c>
      <c r="O261" s="3">
        <v>0</v>
      </c>
      <c r="P261" s="4" t="s">
        <v>5450</v>
      </c>
      <c r="Q261" s="1" t="b">
        <v>0</v>
      </c>
      <c r="R261" s="2">
        <v>1</v>
      </c>
      <c r="S261" s="3">
        <v>12000</v>
      </c>
      <c r="T261" s="2" t="s">
        <v>29</v>
      </c>
      <c r="U261" s="3">
        <v>0</v>
      </c>
      <c r="V261" s="2" t="s">
        <v>29</v>
      </c>
      <c r="W261" s="3">
        <v>0</v>
      </c>
      <c r="X261" s="2" t="s">
        <v>29</v>
      </c>
      <c r="Y261" s="3">
        <v>0</v>
      </c>
      <c r="Z261" s="1" t="s">
        <v>31</v>
      </c>
      <c r="AA261" s="1" t="b">
        <v>0</v>
      </c>
    </row>
    <row r="262" spans="1:27" x14ac:dyDescent="0.25">
      <c r="A262" s="1" t="b">
        <v>0</v>
      </c>
      <c r="B262" s="1" t="s">
        <v>5458</v>
      </c>
      <c r="C262" s="2">
        <v>1</v>
      </c>
      <c r="D262" s="1" t="s">
        <v>776</v>
      </c>
      <c r="E262" s="2">
        <v>16</v>
      </c>
      <c r="F262" s="1" t="s">
        <v>2376</v>
      </c>
      <c r="G262" s="1" t="s">
        <v>2393</v>
      </c>
      <c r="H262" s="1" t="s">
        <v>29</v>
      </c>
      <c r="I262" s="2" t="s">
        <v>29</v>
      </c>
      <c r="J262" s="3">
        <v>15000</v>
      </c>
      <c r="K262" s="3">
        <v>1</v>
      </c>
      <c r="L262" s="3">
        <v>15000</v>
      </c>
      <c r="M262" s="1" t="s">
        <v>29</v>
      </c>
      <c r="N262" s="1" t="s">
        <v>40</v>
      </c>
      <c r="O262" s="3">
        <v>0</v>
      </c>
      <c r="P262" s="4" t="s">
        <v>5450</v>
      </c>
      <c r="Q262" s="1" t="b">
        <v>0</v>
      </c>
      <c r="R262" s="2">
        <v>1</v>
      </c>
      <c r="S262" s="3">
        <v>15000</v>
      </c>
      <c r="T262" s="2" t="s">
        <v>29</v>
      </c>
      <c r="U262" s="3">
        <v>0</v>
      </c>
      <c r="V262" s="2" t="s">
        <v>29</v>
      </c>
      <c r="W262" s="3">
        <v>0</v>
      </c>
      <c r="X262" s="2" t="s">
        <v>29</v>
      </c>
      <c r="Y262" s="3">
        <v>0</v>
      </c>
      <c r="Z262" s="1" t="s">
        <v>31</v>
      </c>
      <c r="AA262" s="1" t="b">
        <v>0</v>
      </c>
    </row>
    <row r="263" spans="1:27" x14ac:dyDescent="0.25">
      <c r="A263" s="1" t="b">
        <v>0</v>
      </c>
      <c r="B263" s="1" t="s">
        <v>5459</v>
      </c>
      <c r="C263" s="2">
        <v>1</v>
      </c>
      <c r="D263" s="1" t="s">
        <v>65</v>
      </c>
      <c r="E263" s="2">
        <v>2</v>
      </c>
      <c r="F263" s="1" t="s">
        <v>2376</v>
      </c>
      <c r="G263" s="1" t="s">
        <v>2400</v>
      </c>
      <c r="H263" s="1" t="s">
        <v>29</v>
      </c>
      <c r="I263" s="2" t="s">
        <v>29</v>
      </c>
      <c r="J263" s="3">
        <v>15000</v>
      </c>
      <c r="K263" s="3">
        <v>1</v>
      </c>
      <c r="L263" s="3">
        <v>15000</v>
      </c>
      <c r="M263" s="1" t="s">
        <v>29</v>
      </c>
      <c r="N263" s="1" t="s">
        <v>40</v>
      </c>
      <c r="O263" s="3">
        <v>0</v>
      </c>
      <c r="P263" s="4" t="s">
        <v>5450</v>
      </c>
      <c r="Q263" s="1" t="b">
        <v>0</v>
      </c>
      <c r="R263" s="2">
        <v>1</v>
      </c>
      <c r="S263" s="3">
        <v>15000</v>
      </c>
      <c r="T263" s="2" t="s">
        <v>29</v>
      </c>
      <c r="U263" s="3">
        <v>0</v>
      </c>
      <c r="V263" s="2" t="s">
        <v>29</v>
      </c>
      <c r="W263" s="3">
        <v>0</v>
      </c>
      <c r="X263" s="2" t="s">
        <v>29</v>
      </c>
      <c r="Y263" s="3">
        <v>0</v>
      </c>
      <c r="Z263" s="1" t="s">
        <v>31</v>
      </c>
      <c r="AA263" s="1" t="b">
        <v>0</v>
      </c>
    </row>
    <row r="264" spans="1:27" x14ac:dyDescent="0.25">
      <c r="A264" s="1" t="b">
        <v>0</v>
      </c>
      <c r="B264" s="1" t="s">
        <v>5460</v>
      </c>
      <c r="C264" s="2">
        <v>1</v>
      </c>
      <c r="D264" s="1" t="s">
        <v>65</v>
      </c>
      <c r="E264" s="2">
        <v>3</v>
      </c>
      <c r="F264" s="1" t="s">
        <v>2376</v>
      </c>
      <c r="G264" s="1" t="s">
        <v>5461</v>
      </c>
      <c r="H264" s="1" t="s">
        <v>29</v>
      </c>
      <c r="I264" s="2" t="s">
        <v>29</v>
      </c>
      <c r="J264" s="3">
        <v>15000</v>
      </c>
      <c r="K264" s="3">
        <v>1</v>
      </c>
      <c r="L264" s="3">
        <v>15000</v>
      </c>
      <c r="M264" s="1" t="s">
        <v>29</v>
      </c>
      <c r="N264" s="1" t="s">
        <v>40</v>
      </c>
      <c r="O264" s="3">
        <v>0</v>
      </c>
      <c r="P264" s="4" t="s">
        <v>5450</v>
      </c>
      <c r="Q264" s="1" t="b">
        <v>0</v>
      </c>
      <c r="R264" s="2">
        <v>1</v>
      </c>
      <c r="S264" s="3">
        <v>15000</v>
      </c>
      <c r="T264" s="2" t="s">
        <v>29</v>
      </c>
      <c r="U264" s="3">
        <v>0</v>
      </c>
      <c r="V264" s="2" t="s">
        <v>29</v>
      </c>
      <c r="W264" s="3">
        <v>0</v>
      </c>
      <c r="X264" s="2" t="s">
        <v>29</v>
      </c>
      <c r="Y264" s="3">
        <v>0</v>
      </c>
      <c r="Z264" s="1" t="s">
        <v>31</v>
      </c>
      <c r="AA264" s="1" t="b">
        <v>0</v>
      </c>
    </row>
    <row r="265" spans="1:27" x14ac:dyDescent="0.25">
      <c r="A265" s="1" t="b">
        <v>0</v>
      </c>
      <c r="B265" s="1" t="s">
        <v>5462</v>
      </c>
      <c r="C265" s="2">
        <v>1</v>
      </c>
      <c r="D265" s="1" t="s">
        <v>65</v>
      </c>
      <c r="E265" s="2">
        <v>5</v>
      </c>
      <c r="F265" s="1" t="s">
        <v>2376</v>
      </c>
      <c r="G265" s="1" t="s">
        <v>2379</v>
      </c>
      <c r="H265" s="1" t="s">
        <v>29</v>
      </c>
      <c r="I265" s="2" t="s">
        <v>29</v>
      </c>
      <c r="J265" s="3">
        <v>12000</v>
      </c>
      <c r="K265" s="3">
        <v>2</v>
      </c>
      <c r="L265" s="3">
        <v>24000</v>
      </c>
      <c r="M265" s="1" t="s">
        <v>29</v>
      </c>
      <c r="N265" s="1" t="s">
        <v>40</v>
      </c>
      <c r="O265" s="3">
        <v>0</v>
      </c>
      <c r="P265" s="4" t="s">
        <v>5450</v>
      </c>
      <c r="Q265" s="1" t="b">
        <v>0</v>
      </c>
      <c r="R265" s="2">
        <v>2</v>
      </c>
      <c r="S265" s="3">
        <v>24000</v>
      </c>
      <c r="T265" s="2" t="s">
        <v>29</v>
      </c>
      <c r="U265" s="3">
        <v>0</v>
      </c>
      <c r="V265" s="2" t="s">
        <v>29</v>
      </c>
      <c r="W265" s="3">
        <v>0</v>
      </c>
      <c r="X265" s="2" t="s">
        <v>29</v>
      </c>
      <c r="Y265" s="3">
        <v>0</v>
      </c>
      <c r="Z265" s="1" t="s">
        <v>31</v>
      </c>
      <c r="AA265" s="1" t="b">
        <v>0</v>
      </c>
    </row>
    <row r="266" spans="1:27" x14ac:dyDescent="0.25">
      <c r="A266" s="1" t="b">
        <v>0</v>
      </c>
      <c r="B266" s="1" t="s">
        <v>5463</v>
      </c>
      <c r="C266" s="2">
        <v>1</v>
      </c>
      <c r="D266" s="1" t="s">
        <v>65</v>
      </c>
      <c r="E266" s="2">
        <v>11</v>
      </c>
      <c r="F266" s="1" t="s">
        <v>2376</v>
      </c>
      <c r="G266" s="1" t="s">
        <v>5464</v>
      </c>
      <c r="H266" s="1" t="s">
        <v>29</v>
      </c>
      <c r="I266" s="2" t="s">
        <v>29</v>
      </c>
      <c r="J266" s="3">
        <v>10000</v>
      </c>
      <c r="K266" s="3">
        <v>1</v>
      </c>
      <c r="L266" s="3">
        <v>10000</v>
      </c>
      <c r="M266" s="1" t="s">
        <v>29</v>
      </c>
      <c r="N266" s="1" t="s">
        <v>40</v>
      </c>
      <c r="O266" s="3">
        <v>0</v>
      </c>
      <c r="P266" s="4" t="s">
        <v>5450</v>
      </c>
      <c r="Q266" s="1" t="b">
        <v>0</v>
      </c>
      <c r="R266" s="2">
        <v>1</v>
      </c>
      <c r="S266" s="3">
        <v>10000</v>
      </c>
      <c r="T266" s="2" t="s">
        <v>29</v>
      </c>
      <c r="U266" s="3">
        <v>0</v>
      </c>
      <c r="V266" s="2" t="s">
        <v>29</v>
      </c>
      <c r="W266" s="3">
        <v>0</v>
      </c>
      <c r="X266" s="2" t="s">
        <v>29</v>
      </c>
      <c r="Y266" s="3">
        <v>0</v>
      </c>
      <c r="Z266" s="1" t="s">
        <v>31</v>
      </c>
      <c r="AA266" s="1" t="b">
        <v>0</v>
      </c>
    </row>
    <row r="267" spans="1:27" x14ac:dyDescent="0.25">
      <c r="A267" s="1" t="b">
        <v>0</v>
      </c>
      <c r="B267" s="1" t="s">
        <v>5465</v>
      </c>
      <c r="C267" s="2">
        <v>1</v>
      </c>
      <c r="D267" s="1" t="s">
        <v>65</v>
      </c>
      <c r="E267" s="2">
        <v>12</v>
      </c>
      <c r="F267" s="1" t="s">
        <v>2376</v>
      </c>
      <c r="G267" s="1" t="s">
        <v>2396</v>
      </c>
      <c r="H267" s="1" t="s">
        <v>29</v>
      </c>
      <c r="I267" s="2" t="s">
        <v>29</v>
      </c>
      <c r="J267" s="3">
        <v>12000</v>
      </c>
      <c r="K267" s="3">
        <v>3</v>
      </c>
      <c r="L267" s="3">
        <v>36000</v>
      </c>
      <c r="M267" s="1" t="s">
        <v>29</v>
      </c>
      <c r="N267" s="1" t="s">
        <v>40</v>
      </c>
      <c r="O267" s="3">
        <v>0</v>
      </c>
      <c r="P267" s="4" t="s">
        <v>5450</v>
      </c>
      <c r="Q267" s="1" t="b">
        <v>0</v>
      </c>
      <c r="R267" s="2">
        <v>3</v>
      </c>
      <c r="S267" s="3">
        <v>36000</v>
      </c>
      <c r="T267" s="2" t="s">
        <v>29</v>
      </c>
      <c r="U267" s="3">
        <v>0</v>
      </c>
      <c r="V267" s="2" t="s">
        <v>29</v>
      </c>
      <c r="W267" s="3">
        <v>0</v>
      </c>
      <c r="X267" s="2" t="s">
        <v>29</v>
      </c>
      <c r="Y267" s="3">
        <v>0</v>
      </c>
      <c r="Z267" s="1" t="s">
        <v>31</v>
      </c>
      <c r="AA267" s="1" t="b">
        <v>0</v>
      </c>
    </row>
    <row r="268" spans="1:27" x14ac:dyDescent="0.25">
      <c r="A268" s="1" t="b">
        <v>0</v>
      </c>
      <c r="B268" s="1" t="s">
        <v>5466</v>
      </c>
      <c r="C268" s="2">
        <v>1</v>
      </c>
      <c r="D268" s="1" t="s">
        <v>65</v>
      </c>
      <c r="E268" s="2">
        <v>13</v>
      </c>
      <c r="F268" s="1" t="s">
        <v>2376</v>
      </c>
      <c r="G268" s="1" t="s">
        <v>2398</v>
      </c>
      <c r="H268" s="1" t="s">
        <v>29</v>
      </c>
      <c r="I268" s="2" t="s">
        <v>29</v>
      </c>
      <c r="J268" s="3">
        <v>12000</v>
      </c>
      <c r="K268" s="3">
        <v>1</v>
      </c>
      <c r="L268" s="3">
        <v>12000</v>
      </c>
      <c r="M268" s="1" t="s">
        <v>29</v>
      </c>
      <c r="N268" s="1" t="s">
        <v>40</v>
      </c>
      <c r="O268" s="3">
        <v>0</v>
      </c>
      <c r="P268" s="4" t="s">
        <v>5450</v>
      </c>
      <c r="Q268" s="1" t="b">
        <v>0</v>
      </c>
      <c r="R268" s="2">
        <v>1</v>
      </c>
      <c r="S268" s="3">
        <v>12000</v>
      </c>
      <c r="T268" s="2" t="s">
        <v>29</v>
      </c>
      <c r="U268" s="3">
        <v>0</v>
      </c>
      <c r="V268" s="2" t="s">
        <v>29</v>
      </c>
      <c r="W268" s="3">
        <v>0</v>
      </c>
      <c r="X268" s="2" t="s">
        <v>29</v>
      </c>
      <c r="Y268" s="3">
        <v>0</v>
      </c>
      <c r="Z268" s="1" t="s">
        <v>31</v>
      </c>
      <c r="AA268" s="1" t="b">
        <v>0</v>
      </c>
    </row>
    <row r="269" spans="1:27" x14ac:dyDescent="0.25">
      <c r="A269" s="1" t="b">
        <v>0</v>
      </c>
      <c r="B269" s="1" t="s">
        <v>5467</v>
      </c>
      <c r="C269" s="2">
        <v>2</v>
      </c>
      <c r="D269" s="1" t="s">
        <v>752</v>
      </c>
      <c r="E269" s="2">
        <v>1</v>
      </c>
      <c r="F269" s="1" t="s">
        <v>2376</v>
      </c>
      <c r="G269" s="1" t="s">
        <v>2399</v>
      </c>
      <c r="H269" s="1" t="s">
        <v>29</v>
      </c>
      <c r="I269" s="2" t="s">
        <v>29</v>
      </c>
      <c r="J269" s="3">
        <v>12000</v>
      </c>
      <c r="K269" s="3">
        <v>1</v>
      </c>
      <c r="L269" s="3">
        <v>12000</v>
      </c>
      <c r="M269" s="1" t="s">
        <v>29</v>
      </c>
      <c r="N269" s="1" t="s">
        <v>40</v>
      </c>
      <c r="O269" s="3">
        <v>0</v>
      </c>
      <c r="P269" s="4" t="s">
        <v>5450</v>
      </c>
      <c r="Q269" s="1" t="b">
        <v>0</v>
      </c>
      <c r="R269" s="2">
        <v>1</v>
      </c>
      <c r="S269" s="3">
        <v>12000</v>
      </c>
      <c r="T269" s="2" t="s">
        <v>29</v>
      </c>
      <c r="U269" s="3">
        <v>0</v>
      </c>
      <c r="V269" s="2" t="s">
        <v>29</v>
      </c>
      <c r="W269" s="3">
        <v>0</v>
      </c>
      <c r="X269" s="2" t="s">
        <v>29</v>
      </c>
      <c r="Y269" s="3">
        <v>0</v>
      </c>
      <c r="Z269" s="1" t="s">
        <v>31</v>
      </c>
      <c r="AA269" s="1" t="b">
        <v>0</v>
      </c>
    </row>
    <row r="270" spans="1:27" x14ac:dyDescent="0.25">
      <c r="A270" s="1" t="b">
        <v>0</v>
      </c>
      <c r="B270" s="1" t="s">
        <v>5468</v>
      </c>
      <c r="C270" s="2">
        <v>2</v>
      </c>
      <c r="D270" s="1" t="s">
        <v>752</v>
      </c>
      <c r="E270" s="2">
        <v>2</v>
      </c>
      <c r="F270" s="1" t="s">
        <v>2376</v>
      </c>
      <c r="G270" s="1" t="s">
        <v>2394</v>
      </c>
      <c r="H270" s="1" t="s">
        <v>29</v>
      </c>
      <c r="I270" s="2" t="s">
        <v>29</v>
      </c>
      <c r="J270" s="3">
        <v>15000</v>
      </c>
      <c r="K270" s="3">
        <v>1</v>
      </c>
      <c r="L270" s="3">
        <v>15000</v>
      </c>
      <c r="M270" s="1" t="s">
        <v>29</v>
      </c>
      <c r="N270" s="1" t="s">
        <v>40</v>
      </c>
      <c r="O270" s="3">
        <v>0</v>
      </c>
      <c r="P270" s="4" t="s">
        <v>5450</v>
      </c>
      <c r="Q270" s="1" t="b">
        <v>0</v>
      </c>
      <c r="R270" s="2">
        <v>1</v>
      </c>
      <c r="S270" s="3">
        <v>15000</v>
      </c>
      <c r="T270" s="2" t="s">
        <v>29</v>
      </c>
      <c r="U270" s="3">
        <v>0</v>
      </c>
      <c r="V270" s="2" t="s">
        <v>29</v>
      </c>
      <c r="W270" s="3">
        <v>0</v>
      </c>
      <c r="X270" s="2" t="s">
        <v>29</v>
      </c>
      <c r="Y270" s="3">
        <v>0</v>
      </c>
      <c r="Z270" s="1" t="s">
        <v>31</v>
      </c>
      <c r="AA270" s="1" t="b">
        <v>0</v>
      </c>
    </row>
    <row r="271" spans="1:27" x14ac:dyDescent="0.25">
      <c r="A271" s="1" t="b">
        <v>0</v>
      </c>
      <c r="B271" s="1" t="s">
        <v>5469</v>
      </c>
      <c r="C271" s="2">
        <v>2</v>
      </c>
      <c r="D271" s="1" t="s">
        <v>752</v>
      </c>
      <c r="E271" s="2">
        <v>7</v>
      </c>
      <c r="F271" s="1" t="s">
        <v>2376</v>
      </c>
      <c r="G271" s="1" t="s">
        <v>5457</v>
      </c>
      <c r="H271" s="1" t="s">
        <v>29</v>
      </c>
      <c r="I271" s="2" t="s">
        <v>29</v>
      </c>
      <c r="J271" s="3">
        <v>12000</v>
      </c>
      <c r="K271" s="3">
        <v>2</v>
      </c>
      <c r="L271" s="3">
        <v>24000</v>
      </c>
      <c r="M271" s="1" t="s">
        <v>29</v>
      </c>
      <c r="N271" s="1" t="s">
        <v>40</v>
      </c>
      <c r="O271" s="3">
        <v>0</v>
      </c>
      <c r="P271" s="4" t="s">
        <v>5450</v>
      </c>
      <c r="Q271" s="1" t="b">
        <v>0</v>
      </c>
      <c r="R271" s="2">
        <v>2</v>
      </c>
      <c r="S271" s="3">
        <v>24000</v>
      </c>
      <c r="T271" s="2" t="s">
        <v>29</v>
      </c>
      <c r="U271" s="3">
        <v>0</v>
      </c>
      <c r="V271" s="2" t="s">
        <v>29</v>
      </c>
      <c r="W271" s="3">
        <v>0</v>
      </c>
      <c r="X271" s="2" t="s">
        <v>29</v>
      </c>
      <c r="Y271" s="3">
        <v>0</v>
      </c>
      <c r="Z271" s="1" t="s">
        <v>31</v>
      </c>
      <c r="AA271" s="1" t="b">
        <v>0</v>
      </c>
    </row>
    <row r="272" spans="1:27" x14ac:dyDescent="0.25">
      <c r="A272" s="1" t="b">
        <v>0</v>
      </c>
      <c r="B272" s="1" t="s">
        <v>5470</v>
      </c>
      <c r="C272" s="2">
        <v>2</v>
      </c>
      <c r="D272" s="1" t="s">
        <v>752</v>
      </c>
      <c r="E272" s="2">
        <v>13</v>
      </c>
      <c r="F272" s="1" t="s">
        <v>2376</v>
      </c>
      <c r="G272" s="1" t="s">
        <v>2385</v>
      </c>
      <c r="H272" s="1" t="s">
        <v>29</v>
      </c>
      <c r="I272" s="2" t="s">
        <v>29</v>
      </c>
      <c r="J272" s="3">
        <v>12000</v>
      </c>
      <c r="K272" s="3">
        <v>1</v>
      </c>
      <c r="L272" s="3">
        <v>12000</v>
      </c>
      <c r="M272" s="1" t="s">
        <v>29</v>
      </c>
      <c r="N272" s="1" t="s">
        <v>40</v>
      </c>
      <c r="O272" s="3">
        <v>0</v>
      </c>
      <c r="P272" s="4" t="s">
        <v>5450</v>
      </c>
      <c r="Q272" s="1" t="b">
        <v>0</v>
      </c>
      <c r="R272" s="2">
        <v>1</v>
      </c>
      <c r="S272" s="3">
        <v>12000</v>
      </c>
      <c r="T272" s="2" t="s">
        <v>29</v>
      </c>
      <c r="U272" s="3">
        <v>0</v>
      </c>
      <c r="V272" s="2" t="s">
        <v>29</v>
      </c>
      <c r="W272" s="3">
        <v>0</v>
      </c>
      <c r="X272" s="2" t="s">
        <v>29</v>
      </c>
      <c r="Y272" s="3">
        <v>0</v>
      </c>
      <c r="Z272" s="1" t="s">
        <v>31</v>
      </c>
      <c r="AA272" s="1" t="b">
        <v>0</v>
      </c>
    </row>
    <row r="273" spans="1:27" x14ac:dyDescent="0.25">
      <c r="A273" s="1" t="b">
        <v>0</v>
      </c>
      <c r="B273" s="1" t="s">
        <v>5471</v>
      </c>
      <c r="C273" s="2">
        <v>2</v>
      </c>
      <c r="D273" s="1" t="s">
        <v>752</v>
      </c>
      <c r="E273" s="2">
        <v>14</v>
      </c>
      <c r="F273" s="1" t="s">
        <v>2376</v>
      </c>
      <c r="G273" s="1" t="s">
        <v>5472</v>
      </c>
      <c r="H273" s="1" t="s">
        <v>29</v>
      </c>
      <c r="I273" s="2" t="s">
        <v>29</v>
      </c>
      <c r="J273" s="3">
        <v>15000</v>
      </c>
      <c r="K273" s="3">
        <v>2</v>
      </c>
      <c r="L273" s="3">
        <v>30000</v>
      </c>
      <c r="M273" s="1" t="s">
        <v>29</v>
      </c>
      <c r="N273" s="1" t="s">
        <v>40</v>
      </c>
      <c r="O273" s="3">
        <v>0</v>
      </c>
      <c r="P273" s="4" t="s">
        <v>5450</v>
      </c>
      <c r="Q273" s="1" t="b">
        <v>0</v>
      </c>
      <c r="R273" s="2">
        <v>2</v>
      </c>
      <c r="S273" s="3">
        <v>30000</v>
      </c>
      <c r="T273" s="2" t="s">
        <v>29</v>
      </c>
      <c r="U273" s="3">
        <v>0</v>
      </c>
      <c r="V273" s="2" t="s">
        <v>29</v>
      </c>
      <c r="W273" s="3">
        <v>0</v>
      </c>
      <c r="X273" s="2" t="s">
        <v>29</v>
      </c>
      <c r="Y273" s="3">
        <v>0</v>
      </c>
      <c r="Z273" s="1" t="s">
        <v>31</v>
      </c>
      <c r="AA273" s="1" t="b">
        <v>0</v>
      </c>
    </row>
    <row r="274" spans="1:27" x14ac:dyDescent="0.25">
      <c r="A274" s="1" t="b">
        <v>0</v>
      </c>
      <c r="B274" s="1" t="s">
        <v>5473</v>
      </c>
      <c r="C274" s="2">
        <v>2</v>
      </c>
      <c r="D274" s="1" t="s">
        <v>752</v>
      </c>
      <c r="E274" s="2">
        <v>22</v>
      </c>
      <c r="F274" s="1" t="s">
        <v>2376</v>
      </c>
      <c r="G274" s="1" t="s">
        <v>5474</v>
      </c>
      <c r="H274" s="1" t="s">
        <v>29</v>
      </c>
      <c r="I274" s="2" t="s">
        <v>29</v>
      </c>
      <c r="J274" s="3">
        <v>15000</v>
      </c>
      <c r="K274" s="3">
        <v>1</v>
      </c>
      <c r="L274" s="3">
        <v>15000</v>
      </c>
      <c r="M274" s="1" t="s">
        <v>29</v>
      </c>
      <c r="N274" s="1" t="s">
        <v>40</v>
      </c>
      <c r="O274" s="3">
        <v>0</v>
      </c>
      <c r="P274" s="4" t="s">
        <v>5450</v>
      </c>
      <c r="Q274" s="1" t="b">
        <v>0</v>
      </c>
      <c r="R274" s="2">
        <v>1</v>
      </c>
      <c r="S274" s="3">
        <v>15000</v>
      </c>
      <c r="T274" s="2" t="s">
        <v>29</v>
      </c>
      <c r="U274" s="3">
        <v>0</v>
      </c>
      <c r="V274" s="2" t="s">
        <v>29</v>
      </c>
      <c r="W274" s="3">
        <v>0</v>
      </c>
      <c r="X274" s="2" t="s">
        <v>29</v>
      </c>
      <c r="Y274" s="3">
        <v>0</v>
      </c>
      <c r="Z274" s="1" t="s">
        <v>31</v>
      </c>
      <c r="AA274" s="1" t="b">
        <v>0</v>
      </c>
    </row>
    <row r="275" spans="1:27" x14ac:dyDescent="0.25">
      <c r="A275" s="1" t="b">
        <v>0</v>
      </c>
      <c r="B275" s="1" t="s">
        <v>5475</v>
      </c>
      <c r="C275" s="2">
        <v>2</v>
      </c>
      <c r="D275" s="1" t="s">
        <v>748</v>
      </c>
      <c r="E275" s="2">
        <v>8</v>
      </c>
      <c r="F275" s="1" t="s">
        <v>2376</v>
      </c>
      <c r="G275" s="1" t="s">
        <v>5476</v>
      </c>
      <c r="H275" s="1" t="s">
        <v>29</v>
      </c>
      <c r="I275" s="2" t="s">
        <v>29</v>
      </c>
      <c r="J275" s="3">
        <v>12000</v>
      </c>
      <c r="K275" s="3">
        <v>1</v>
      </c>
      <c r="L275" s="3">
        <v>12000</v>
      </c>
      <c r="M275" s="1" t="s">
        <v>29</v>
      </c>
      <c r="N275" s="1" t="s">
        <v>40</v>
      </c>
      <c r="O275" s="3">
        <v>0</v>
      </c>
      <c r="P275" s="4" t="s">
        <v>5450</v>
      </c>
      <c r="Q275" s="1" t="b">
        <v>0</v>
      </c>
      <c r="R275" s="2">
        <v>1</v>
      </c>
      <c r="S275" s="3">
        <v>12000</v>
      </c>
      <c r="T275" s="2" t="s">
        <v>29</v>
      </c>
      <c r="U275" s="3">
        <v>0</v>
      </c>
      <c r="V275" s="2" t="s">
        <v>29</v>
      </c>
      <c r="W275" s="3">
        <v>0</v>
      </c>
      <c r="X275" s="2" t="s">
        <v>29</v>
      </c>
      <c r="Y275" s="3">
        <v>0</v>
      </c>
      <c r="Z275" s="1" t="s">
        <v>31</v>
      </c>
      <c r="AA275" s="1" t="b">
        <v>0</v>
      </c>
    </row>
    <row r="276" spans="1:27" x14ac:dyDescent="0.25">
      <c r="A276" s="1" t="b">
        <v>0</v>
      </c>
      <c r="B276" s="1" t="s">
        <v>5477</v>
      </c>
      <c r="C276" s="2">
        <v>2</v>
      </c>
      <c r="D276" s="1" t="s">
        <v>748</v>
      </c>
      <c r="E276" s="2">
        <v>9</v>
      </c>
      <c r="F276" s="1" t="s">
        <v>2376</v>
      </c>
      <c r="G276" s="1" t="s">
        <v>2396</v>
      </c>
      <c r="H276" s="1" t="s">
        <v>29</v>
      </c>
      <c r="I276" s="2" t="s">
        <v>29</v>
      </c>
      <c r="J276" s="3">
        <v>12000</v>
      </c>
      <c r="K276" s="3">
        <v>1</v>
      </c>
      <c r="L276" s="3">
        <v>12000</v>
      </c>
      <c r="M276" s="1" t="s">
        <v>29</v>
      </c>
      <c r="N276" s="1" t="s">
        <v>40</v>
      </c>
      <c r="O276" s="3">
        <v>0</v>
      </c>
      <c r="P276" s="4" t="s">
        <v>5450</v>
      </c>
      <c r="Q276" s="1" t="b">
        <v>0</v>
      </c>
      <c r="R276" s="2">
        <v>1</v>
      </c>
      <c r="S276" s="3">
        <v>12000</v>
      </c>
      <c r="T276" s="2" t="s">
        <v>29</v>
      </c>
      <c r="U276" s="3">
        <v>0</v>
      </c>
      <c r="V276" s="2" t="s">
        <v>29</v>
      </c>
      <c r="W276" s="3">
        <v>0</v>
      </c>
      <c r="X276" s="2" t="s">
        <v>29</v>
      </c>
      <c r="Y276" s="3">
        <v>0</v>
      </c>
      <c r="Z276" s="1" t="s">
        <v>31</v>
      </c>
      <c r="AA276" s="1" t="b">
        <v>0</v>
      </c>
    </row>
    <row r="277" spans="1:27" x14ac:dyDescent="0.25">
      <c r="A277" s="1" t="b">
        <v>0</v>
      </c>
      <c r="B277" s="1" t="s">
        <v>5478</v>
      </c>
      <c r="C277" s="2">
        <v>2</v>
      </c>
      <c r="D277" s="1" t="s">
        <v>767</v>
      </c>
      <c r="E277" s="2">
        <v>332</v>
      </c>
      <c r="F277" s="1" t="s">
        <v>2376</v>
      </c>
      <c r="G277" s="1" t="s">
        <v>5479</v>
      </c>
      <c r="H277" s="1" t="s">
        <v>29</v>
      </c>
      <c r="I277" s="2" t="s">
        <v>29</v>
      </c>
      <c r="J277" s="3">
        <v>15000</v>
      </c>
      <c r="K277" s="3">
        <v>1</v>
      </c>
      <c r="L277" s="3">
        <v>15000</v>
      </c>
      <c r="M277" s="1" t="s">
        <v>29</v>
      </c>
      <c r="N277" s="1" t="s">
        <v>40</v>
      </c>
      <c r="O277" s="3">
        <v>0</v>
      </c>
      <c r="P277" s="4" t="s">
        <v>5450</v>
      </c>
      <c r="Q277" s="1" t="b">
        <v>0</v>
      </c>
      <c r="R277" s="2">
        <v>1</v>
      </c>
      <c r="S277" s="3">
        <v>15000</v>
      </c>
      <c r="T277" s="2" t="s">
        <v>29</v>
      </c>
      <c r="U277" s="3">
        <v>0</v>
      </c>
      <c r="V277" s="2" t="s">
        <v>29</v>
      </c>
      <c r="W277" s="3">
        <v>0</v>
      </c>
      <c r="X277" s="2" t="s">
        <v>29</v>
      </c>
      <c r="Y277" s="3">
        <v>0</v>
      </c>
      <c r="Z277" s="1" t="s">
        <v>29</v>
      </c>
      <c r="AA277" s="1" t="b">
        <v>0</v>
      </c>
    </row>
    <row r="278" spans="1:27" x14ac:dyDescent="0.25">
      <c r="A278" s="1" t="b">
        <v>0</v>
      </c>
      <c r="B278" s="1" t="s">
        <v>5480</v>
      </c>
      <c r="C278" s="2">
        <v>3</v>
      </c>
      <c r="D278" s="1" t="s">
        <v>762</v>
      </c>
      <c r="E278" s="2">
        <v>18</v>
      </c>
      <c r="F278" s="1" t="s">
        <v>2376</v>
      </c>
      <c r="G278" s="1" t="s">
        <v>2388</v>
      </c>
      <c r="H278" s="1" t="s">
        <v>29</v>
      </c>
      <c r="I278" s="2" t="s">
        <v>29</v>
      </c>
      <c r="J278" s="3">
        <v>15000</v>
      </c>
      <c r="K278" s="3">
        <v>1</v>
      </c>
      <c r="L278" s="3">
        <v>15000</v>
      </c>
      <c r="M278" s="1" t="s">
        <v>29</v>
      </c>
      <c r="N278" s="1" t="s">
        <v>40</v>
      </c>
      <c r="O278" s="3">
        <v>0</v>
      </c>
      <c r="P278" s="4" t="s">
        <v>5450</v>
      </c>
      <c r="Q278" s="1" t="b">
        <v>0</v>
      </c>
      <c r="R278" s="2">
        <v>1</v>
      </c>
      <c r="S278" s="3">
        <v>15000</v>
      </c>
      <c r="T278" s="2" t="s">
        <v>29</v>
      </c>
      <c r="U278" s="3">
        <v>0</v>
      </c>
      <c r="V278" s="2" t="s">
        <v>29</v>
      </c>
      <c r="W278" s="3">
        <v>0</v>
      </c>
      <c r="X278" s="2" t="s">
        <v>29</v>
      </c>
      <c r="Y278" s="3">
        <v>0</v>
      </c>
      <c r="Z278" s="1" t="s">
        <v>31</v>
      </c>
      <c r="AA278" s="1" t="b">
        <v>0</v>
      </c>
    </row>
    <row r="279" spans="1:27" x14ac:dyDescent="0.25">
      <c r="A279" s="1" t="b">
        <v>0</v>
      </c>
      <c r="B279" s="1" t="s">
        <v>5481</v>
      </c>
      <c r="C279" s="2">
        <v>3</v>
      </c>
      <c r="D279" s="1" t="s">
        <v>701</v>
      </c>
      <c r="E279" s="2">
        <v>4</v>
      </c>
      <c r="F279" s="1" t="s">
        <v>2376</v>
      </c>
      <c r="G279" s="1" t="s">
        <v>5482</v>
      </c>
      <c r="H279" s="1" t="s">
        <v>29</v>
      </c>
      <c r="I279" s="2" t="s">
        <v>29</v>
      </c>
      <c r="J279" s="3">
        <v>15000</v>
      </c>
      <c r="K279" s="3">
        <v>1</v>
      </c>
      <c r="L279" s="3">
        <v>15000</v>
      </c>
      <c r="M279" s="1" t="s">
        <v>29</v>
      </c>
      <c r="N279" s="1" t="s">
        <v>40</v>
      </c>
      <c r="O279" s="3">
        <v>0</v>
      </c>
      <c r="P279" s="4" t="s">
        <v>5450</v>
      </c>
      <c r="Q279" s="1" t="b">
        <v>0</v>
      </c>
      <c r="R279" s="2">
        <v>1</v>
      </c>
      <c r="S279" s="3">
        <v>15000</v>
      </c>
      <c r="T279" s="2" t="s">
        <v>29</v>
      </c>
      <c r="U279" s="3">
        <v>0</v>
      </c>
      <c r="V279" s="2" t="s">
        <v>29</v>
      </c>
      <c r="W279" s="3">
        <v>0</v>
      </c>
      <c r="X279" s="2" t="s">
        <v>29</v>
      </c>
      <c r="Y279" s="3">
        <v>0</v>
      </c>
      <c r="Z279" s="1" t="s">
        <v>31</v>
      </c>
      <c r="AA279" s="1" t="b">
        <v>0</v>
      </c>
    </row>
    <row r="280" spans="1:27" x14ac:dyDescent="0.25">
      <c r="A280" s="1" t="b">
        <v>0</v>
      </c>
      <c r="B280" s="1" t="s">
        <v>5483</v>
      </c>
      <c r="C280" s="2">
        <v>3</v>
      </c>
      <c r="D280" s="1" t="s">
        <v>701</v>
      </c>
      <c r="E280" s="2">
        <v>12</v>
      </c>
      <c r="F280" s="1" t="s">
        <v>2376</v>
      </c>
      <c r="G280" s="1" t="s">
        <v>5484</v>
      </c>
      <c r="H280" s="1" t="s">
        <v>29</v>
      </c>
      <c r="I280" s="2" t="s">
        <v>29</v>
      </c>
      <c r="J280" s="3">
        <v>15000</v>
      </c>
      <c r="K280" s="3">
        <v>1</v>
      </c>
      <c r="L280" s="3">
        <v>15000</v>
      </c>
      <c r="M280" s="1" t="s">
        <v>29</v>
      </c>
      <c r="N280" s="1" t="s">
        <v>40</v>
      </c>
      <c r="O280" s="3">
        <v>0</v>
      </c>
      <c r="P280" s="4" t="s">
        <v>5450</v>
      </c>
      <c r="Q280" s="1" t="b">
        <v>0</v>
      </c>
      <c r="R280" s="2">
        <v>1</v>
      </c>
      <c r="S280" s="3">
        <v>15000</v>
      </c>
      <c r="T280" s="2" t="s">
        <v>29</v>
      </c>
      <c r="U280" s="3">
        <v>0</v>
      </c>
      <c r="V280" s="2" t="s">
        <v>29</v>
      </c>
      <c r="W280" s="3">
        <v>0</v>
      </c>
      <c r="X280" s="2" t="s">
        <v>29</v>
      </c>
      <c r="Y280" s="3">
        <v>0</v>
      </c>
      <c r="Z280" s="1" t="s">
        <v>31</v>
      </c>
      <c r="AA280" s="1" t="b">
        <v>0</v>
      </c>
    </row>
    <row r="281" spans="1:27" x14ac:dyDescent="0.25">
      <c r="A281" s="1" t="b">
        <v>0</v>
      </c>
      <c r="B281" s="1" t="s">
        <v>5485</v>
      </c>
      <c r="C281" s="2">
        <v>3</v>
      </c>
      <c r="D281" s="1" t="s">
        <v>701</v>
      </c>
      <c r="E281" s="2">
        <v>22</v>
      </c>
      <c r="F281" s="1" t="s">
        <v>2376</v>
      </c>
      <c r="G281" s="1" t="s">
        <v>5464</v>
      </c>
      <c r="H281" s="1" t="s">
        <v>29</v>
      </c>
      <c r="I281" s="2" t="s">
        <v>29</v>
      </c>
      <c r="J281" s="3">
        <v>10000</v>
      </c>
      <c r="K281" s="3">
        <v>1</v>
      </c>
      <c r="L281" s="3">
        <v>10000</v>
      </c>
      <c r="M281" s="1" t="s">
        <v>29</v>
      </c>
      <c r="N281" s="1" t="s">
        <v>40</v>
      </c>
      <c r="O281" s="3">
        <v>0</v>
      </c>
      <c r="P281" s="4" t="s">
        <v>5450</v>
      </c>
      <c r="Q281" s="1" t="b">
        <v>0</v>
      </c>
      <c r="R281" s="2">
        <v>1</v>
      </c>
      <c r="S281" s="3">
        <v>10000</v>
      </c>
      <c r="T281" s="2" t="s">
        <v>29</v>
      </c>
      <c r="U281" s="3">
        <v>0</v>
      </c>
      <c r="V281" s="2" t="s">
        <v>29</v>
      </c>
      <c r="W281" s="3">
        <v>0</v>
      </c>
      <c r="X281" s="2" t="s">
        <v>29</v>
      </c>
      <c r="Y281" s="3">
        <v>0</v>
      </c>
      <c r="Z281" s="1" t="s">
        <v>31</v>
      </c>
      <c r="AA281" s="1" t="b">
        <v>0</v>
      </c>
    </row>
    <row r="282" spans="1:27" x14ac:dyDescent="0.25">
      <c r="A282" s="1" t="b">
        <v>0</v>
      </c>
      <c r="B282" s="1" t="s">
        <v>5486</v>
      </c>
      <c r="C282" s="2">
        <v>3</v>
      </c>
      <c r="D282" s="1" t="s">
        <v>673</v>
      </c>
      <c r="E282" s="2">
        <v>2</v>
      </c>
      <c r="F282" s="1" t="s">
        <v>2376</v>
      </c>
      <c r="G282" s="1" t="s">
        <v>2395</v>
      </c>
      <c r="H282" s="1" t="s">
        <v>29</v>
      </c>
      <c r="I282" s="2" t="s">
        <v>29</v>
      </c>
      <c r="J282" s="3">
        <v>15000</v>
      </c>
      <c r="K282" s="3">
        <v>1</v>
      </c>
      <c r="L282" s="3">
        <v>15000</v>
      </c>
      <c r="M282" s="1" t="s">
        <v>29</v>
      </c>
      <c r="N282" s="1" t="s">
        <v>40</v>
      </c>
      <c r="O282" s="3">
        <v>0</v>
      </c>
      <c r="P282" s="4" t="s">
        <v>5450</v>
      </c>
      <c r="Q282" s="1" t="b">
        <v>0</v>
      </c>
      <c r="R282" s="2">
        <v>1</v>
      </c>
      <c r="S282" s="3">
        <v>15000</v>
      </c>
      <c r="T282" s="2" t="s">
        <v>29</v>
      </c>
      <c r="U282" s="3">
        <v>0</v>
      </c>
      <c r="V282" s="2" t="s">
        <v>29</v>
      </c>
      <c r="W282" s="3">
        <v>0</v>
      </c>
      <c r="X282" s="2" t="s">
        <v>29</v>
      </c>
      <c r="Y282" s="3">
        <v>0</v>
      </c>
      <c r="Z282" s="1" t="s">
        <v>31</v>
      </c>
      <c r="AA282" s="1" t="b">
        <v>0</v>
      </c>
    </row>
    <row r="283" spans="1:27" x14ac:dyDescent="0.25">
      <c r="A283" s="1" t="b">
        <v>0</v>
      </c>
      <c r="B283" s="1" t="s">
        <v>5487</v>
      </c>
      <c r="C283" s="2">
        <v>3</v>
      </c>
      <c r="D283" s="1" t="s">
        <v>673</v>
      </c>
      <c r="E283" s="2">
        <v>4</v>
      </c>
      <c r="F283" s="1" t="s">
        <v>2376</v>
      </c>
      <c r="G283" s="1" t="s">
        <v>5488</v>
      </c>
      <c r="H283" s="1" t="s">
        <v>29</v>
      </c>
      <c r="I283" s="2" t="s">
        <v>29</v>
      </c>
      <c r="J283" s="3">
        <v>15000</v>
      </c>
      <c r="K283" s="3">
        <v>2</v>
      </c>
      <c r="L283" s="3">
        <v>30000</v>
      </c>
      <c r="M283" s="1" t="s">
        <v>29</v>
      </c>
      <c r="N283" s="1" t="s">
        <v>40</v>
      </c>
      <c r="O283" s="3">
        <v>0</v>
      </c>
      <c r="P283" s="4" t="s">
        <v>5450</v>
      </c>
      <c r="Q283" s="1" t="b">
        <v>0</v>
      </c>
      <c r="R283" s="2">
        <v>2</v>
      </c>
      <c r="S283" s="3">
        <v>30000</v>
      </c>
      <c r="T283" s="2" t="s">
        <v>29</v>
      </c>
      <c r="U283" s="3">
        <v>0</v>
      </c>
      <c r="V283" s="2" t="s">
        <v>29</v>
      </c>
      <c r="W283" s="3">
        <v>0</v>
      </c>
      <c r="X283" s="2" t="s">
        <v>29</v>
      </c>
      <c r="Y283" s="3">
        <v>0</v>
      </c>
      <c r="Z283" s="1" t="s">
        <v>31</v>
      </c>
      <c r="AA283" s="1" t="b">
        <v>0</v>
      </c>
    </row>
    <row r="284" spans="1:27" x14ac:dyDescent="0.25">
      <c r="A284" s="1" t="b">
        <v>0</v>
      </c>
      <c r="B284" s="1" t="s">
        <v>5489</v>
      </c>
      <c r="C284" s="2">
        <v>3</v>
      </c>
      <c r="D284" s="1" t="s">
        <v>673</v>
      </c>
      <c r="E284" s="2">
        <v>5</v>
      </c>
      <c r="F284" s="1" t="s">
        <v>2376</v>
      </c>
      <c r="G284" s="1" t="s">
        <v>2399</v>
      </c>
      <c r="H284" s="1" t="s">
        <v>29</v>
      </c>
      <c r="I284" s="2" t="s">
        <v>29</v>
      </c>
      <c r="J284" s="3">
        <v>12000</v>
      </c>
      <c r="K284" s="3">
        <v>1</v>
      </c>
      <c r="L284" s="3">
        <v>12000</v>
      </c>
      <c r="M284" s="1" t="s">
        <v>29</v>
      </c>
      <c r="N284" s="1" t="s">
        <v>40</v>
      </c>
      <c r="O284" s="3">
        <v>0</v>
      </c>
      <c r="P284" s="4" t="s">
        <v>5450</v>
      </c>
      <c r="Q284" s="1" t="b">
        <v>0</v>
      </c>
      <c r="R284" s="2">
        <v>1</v>
      </c>
      <c r="S284" s="3">
        <v>12000</v>
      </c>
      <c r="T284" s="2" t="s">
        <v>29</v>
      </c>
      <c r="U284" s="3">
        <v>0</v>
      </c>
      <c r="V284" s="2" t="s">
        <v>29</v>
      </c>
      <c r="W284" s="3">
        <v>0</v>
      </c>
      <c r="X284" s="2" t="s">
        <v>29</v>
      </c>
      <c r="Y284" s="3">
        <v>0</v>
      </c>
      <c r="Z284" s="1" t="s">
        <v>31</v>
      </c>
      <c r="AA284" s="1" t="b">
        <v>0</v>
      </c>
    </row>
    <row r="285" spans="1:27" x14ac:dyDescent="0.25">
      <c r="A285" s="1" t="b">
        <v>0</v>
      </c>
      <c r="B285" s="1" t="s">
        <v>5490</v>
      </c>
      <c r="C285" s="2">
        <v>3</v>
      </c>
      <c r="D285" s="1" t="s">
        <v>673</v>
      </c>
      <c r="E285" s="2">
        <v>9</v>
      </c>
      <c r="F285" s="1" t="s">
        <v>2376</v>
      </c>
      <c r="G285" s="1" t="s">
        <v>5491</v>
      </c>
      <c r="H285" s="1" t="s">
        <v>29</v>
      </c>
      <c r="I285" s="2" t="s">
        <v>29</v>
      </c>
      <c r="J285" s="3">
        <v>15000</v>
      </c>
      <c r="K285" s="3">
        <v>2</v>
      </c>
      <c r="L285" s="3">
        <v>30000</v>
      </c>
      <c r="M285" s="1" t="s">
        <v>29</v>
      </c>
      <c r="N285" s="1" t="s">
        <v>40</v>
      </c>
      <c r="O285" s="3">
        <v>0</v>
      </c>
      <c r="P285" s="4" t="s">
        <v>5450</v>
      </c>
      <c r="Q285" s="1" t="b">
        <v>0</v>
      </c>
      <c r="R285" s="2">
        <v>2</v>
      </c>
      <c r="S285" s="3">
        <v>30000</v>
      </c>
      <c r="T285" s="2" t="s">
        <v>29</v>
      </c>
      <c r="U285" s="3">
        <v>0</v>
      </c>
      <c r="V285" s="2" t="s">
        <v>29</v>
      </c>
      <c r="W285" s="3">
        <v>0</v>
      </c>
      <c r="X285" s="2" t="s">
        <v>29</v>
      </c>
      <c r="Y285" s="3">
        <v>0</v>
      </c>
      <c r="Z285" s="1" t="s">
        <v>31</v>
      </c>
      <c r="AA285" s="1" t="b">
        <v>0</v>
      </c>
    </row>
    <row r="286" spans="1:27" x14ac:dyDescent="0.25">
      <c r="A286" s="1" t="b">
        <v>0</v>
      </c>
      <c r="B286" s="1" t="s">
        <v>5492</v>
      </c>
      <c r="C286" s="2">
        <v>3</v>
      </c>
      <c r="D286" s="1" t="s">
        <v>673</v>
      </c>
      <c r="E286" s="2">
        <v>15</v>
      </c>
      <c r="F286" s="1" t="s">
        <v>2376</v>
      </c>
      <c r="G286" s="1" t="s">
        <v>5493</v>
      </c>
      <c r="H286" s="1" t="s">
        <v>29</v>
      </c>
      <c r="I286" s="2" t="s">
        <v>29</v>
      </c>
      <c r="J286" s="3">
        <v>15000</v>
      </c>
      <c r="K286" s="3">
        <v>1</v>
      </c>
      <c r="L286" s="3">
        <v>15000</v>
      </c>
      <c r="M286" s="1" t="s">
        <v>29</v>
      </c>
      <c r="N286" s="1" t="s">
        <v>40</v>
      </c>
      <c r="O286" s="3">
        <v>0</v>
      </c>
      <c r="P286" s="4" t="s">
        <v>5450</v>
      </c>
      <c r="Q286" s="1" t="b">
        <v>0</v>
      </c>
      <c r="R286" s="2">
        <v>1</v>
      </c>
      <c r="S286" s="3">
        <v>15000</v>
      </c>
      <c r="T286" s="2" t="s">
        <v>29</v>
      </c>
      <c r="U286" s="3">
        <v>0</v>
      </c>
      <c r="V286" s="2" t="s">
        <v>29</v>
      </c>
      <c r="W286" s="3">
        <v>0</v>
      </c>
      <c r="X286" s="2" t="s">
        <v>29</v>
      </c>
      <c r="Y286" s="3">
        <v>0</v>
      </c>
      <c r="Z286" s="1" t="s">
        <v>31</v>
      </c>
      <c r="AA286" s="1" t="b">
        <v>0</v>
      </c>
    </row>
    <row r="287" spans="1:27" x14ac:dyDescent="0.25">
      <c r="A287" s="1" t="b">
        <v>0</v>
      </c>
      <c r="B287" s="1" t="s">
        <v>5494</v>
      </c>
      <c r="C287" s="2">
        <v>3</v>
      </c>
      <c r="D287" s="1" t="s">
        <v>673</v>
      </c>
      <c r="E287" s="2">
        <v>16</v>
      </c>
      <c r="F287" s="1" t="s">
        <v>2376</v>
      </c>
      <c r="G287" s="1" t="s">
        <v>5495</v>
      </c>
      <c r="H287" s="1" t="s">
        <v>29</v>
      </c>
      <c r="I287" s="2" t="s">
        <v>29</v>
      </c>
      <c r="J287" s="3">
        <v>15000</v>
      </c>
      <c r="K287" s="3">
        <v>1</v>
      </c>
      <c r="L287" s="3">
        <v>15000</v>
      </c>
      <c r="M287" s="1" t="s">
        <v>29</v>
      </c>
      <c r="N287" s="1" t="s">
        <v>40</v>
      </c>
      <c r="O287" s="3">
        <v>0</v>
      </c>
      <c r="P287" s="4" t="s">
        <v>5450</v>
      </c>
      <c r="Q287" s="1" t="b">
        <v>0</v>
      </c>
      <c r="R287" s="2">
        <v>1</v>
      </c>
      <c r="S287" s="3">
        <v>15000</v>
      </c>
      <c r="T287" s="2" t="s">
        <v>29</v>
      </c>
      <c r="U287" s="3">
        <v>0</v>
      </c>
      <c r="V287" s="2" t="s">
        <v>29</v>
      </c>
      <c r="W287" s="3">
        <v>0</v>
      </c>
      <c r="X287" s="2" t="s">
        <v>29</v>
      </c>
      <c r="Y287" s="3">
        <v>0</v>
      </c>
      <c r="Z287" s="1" t="s">
        <v>31</v>
      </c>
      <c r="AA287" s="1" t="b">
        <v>0</v>
      </c>
    </row>
    <row r="288" spans="1:27" x14ac:dyDescent="0.25">
      <c r="A288" s="1"/>
      <c r="B288" s="1"/>
      <c r="C288" s="2"/>
      <c r="D288" s="1"/>
      <c r="E288" s="2"/>
      <c r="F288" s="1"/>
      <c r="G288" s="1"/>
      <c r="H288" s="1"/>
      <c r="I288" s="2"/>
      <c r="J288" s="3"/>
      <c r="K288" s="3"/>
      <c r="L288" s="6">
        <f>SUBTOTAL(9,L257:L287)</f>
        <v>515000</v>
      </c>
      <c r="M288" s="1"/>
      <c r="N288" s="1"/>
      <c r="O288" s="3"/>
      <c r="P288" s="4"/>
      <c r="Q288" s="1"/>
      <c r="R288" s="2"/>
      <c r="S288" s="3"/>
      <c r="T288" s="2"/>
      <c r="U288" s="3"/>
      <c r="V288" s="2"/>
      <c r="W288" s="3"/>
      <c r="X288" s="2"/>
      <c r="Y288" s="3"/>
      <c r="Z288" s="1"/>
      <c r="AA288" s="1"/>
    </row>
    <row r="289" spans="1:27" x14ac:dyDescent="0.25">
      <c r="A289" s="5" t="s">
        <v>5496</v>
      </c>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1:27" x14ac:dyDescent="0.25">
      <c r="A290" s="1" t="b">
        <v>0</v>
      </c>
      <c r="B290" s="1" t="s">
        <v>5497</v>
      </c>
      <c r="C290" s="2">
        <v>1</v>
      </c>
      <c r="D290" s="1" t="s">
        <v>27</v>
      </c>
      <c r="E290" s="2">
        <v>20</v>
      </c>
      <c r="F290" s="1" t="s">
        <v>2525</v>
      </c>
      <c r="G290" s="1" t="s">
        <v>2526</v>
      </c>
      <c r="H290" s="1" t="s">
        <v>2526</v>
      </c>
      <c r="I290" s="2" t="s">
        <v>29</v>
      </c>
      <c r="J290" s="3">
        <v>1500</v>
      </c>
      <c r="K290" s="3">
        <v>2</v>
      </c>
      <c r="L290" s="3">
        <v>3000</v>
      </c>
      <c r="M290" s="1" t="s">
        <v>751</v>
      </c>
      <c r="N290" s="1" t="s">
        <v>40</v>
      </c>
      <c r="O290" s="3">
        <v>0</v>
      </c>
      <c r="P290" s="4" t="s">
        <v>5498</v>
      </c>
      <c r="Q290" s="1" t="b">
        <v>0</v>
      </c>
      <c r="R290" s="2">
        <v>2</v>
      </c>
      <c r="S290" s="3">
        <v>3000</v>
      </c>
      <c r="T290" s="2" t="s">
        <v>29</v>
      </c>
      <c r="U290" s="3">
        <v>0</v>
      </c>
      <c r="V290" s="2" t="s">
        <v>29</v>
      </c>
      <c r="W290" s="3">
        <v>0</v>
      </c>
      <c r="X290" s="2" t="s">
        <v>29</v>
      </c>
      <c r="Y290" s="3">
        <v>0</v>
      </c>
      <c r="Z290" s="1" t="s">
        <v>29</v>
      </c>
      <c r="AA290" s="1" t="b">
        <v>0</v>
      </c>
    </row>
    <row r="291" spans="1:27" x14ac:dyDescent="0.25">
      <c r="A291" s="1" t="b">
        <v>0</v>
      </c>
      <c r="B291" s="1" t="s">
        <v>5499</v>
      </c>
      <c r="C291" s="2">
        <v>1</v>
      </c>
      <c r="D291" s="1" t="s">
        <v>27</v>
      </c>
      <c r="E291" s="2">
        <v>167</v>
      </c>
      <c r="F291" s="1" t="s">
        <v>2525</v>
      </c>
      <c r="G291" s="1" t="s">
        <v>2527</v>
      </c>
      <c r="H291" s="1" t="s">
        <v>2527</v>
      </c>
      <c r="I291" s="2" t="s">
        <v>29</v>
      </c>
      <c r="J291" s="3">
        <v>6000</v>
      </c>
      <c r="K291" s="3">
        <v>1</v>
      </c>
      <c r="L291" s="3">
        <v>6000</v>
      </c>
      <c r="M291" s="1" t="s">
        <v>751</v>
      </c>
      <c r="N291" s="1" t="s">
        <v>40</v>
      </c>
      <c r="O291" s="3">
        <v>0</v>
      </c>
      <c r="P291" s="4" t="s">
        <v>5498</v>
      </c>
      <c r="Q291" s="1" t="b">
        <v>0</v>
      </c>
      <c r="R291" s="2">
        <v>1</v>
      </c>
      <c r="S291" s="3">
        <v>6000</v>
      </c>
      <c r="T291" s="2" t="s">
        <v>29</v>
      </c>
      <c r="U291" s="3">
        <v>0</v>
      </c>
      <c r="V291" s="2" t="s">
        <v>29</v>
      </c>
      <c r="W291" s="3">
        <v>0</v>
      </c>
      <c r="X291" s="2" t="s">
        <v>29</v>
      </c>
      <c r="Y291" s="3">
        <v>0</v>
      </c>
      <c r="Z291" s="1" t="s">
        <v>29</v>
      </c>
      <c r="AA291" s="1" t="b">
        <v>0</v>
      </c>
    </row>
    <row r="292" spans="1:27" x14ac:dyDescent="0.25">
      <c r="A292" s="1" t="b">
        <v>0</v>
      </c>
      <c r="B292" s="1" t="s">
        <v>5500</v>
      </c>
      <c r="C292" s="2">
        <v>1</v>
      </c>
      <c r="D292" s="1" t="s">
        <v>27</v>
      </c>
      <c r="E292" s="2">
        <v>168</v>
      </c>
      <c r="F292" s="1" t="s">
        <v>2525</v>
      </c>
      <c r="G292" s="1" t="s">
        <v>2528</v>
      </c>
      <c r="H292" s="1" t="s">
        <v>2528</v>
      </c>
      <c r="I292" s="2" t="s">
        <v>29</v>
      </c>
      <c r="J292" s="3">
        <v>1500</v>
      </c>
      <c r="K292" s="3">
        <v>2</v>
      </c>
      <c r="L292" s="3">
        <v>3000</v>
      </c>
      <c r="M292" s="1" t="s">
        <v>751</v>
      </c>
      <c r="N292" s="1" t="s">
        <v>40</v>
      </c>
      <c r="O292" s="3">
        <v>0</v>
      </c>
      <c r="P292" s="4" t="s">
        <v>5498</v>
      </c>
      <c r="Q292" s="1" t="b">
        <v>0</v>
      </c>
      <c r="R292" s="2">
        <v>2</v>
      </c>
      <c r="S292" s="3">
        <v>3000</v>
      </c>
      <c r="T292" s="2" t="s">
        <v>29</v>
      </c>
      <c r="U292" s="3">
        <v>0</v>
      </c>
      <c r="V292" s="2" t="s">
        <v>29</v>
      </c>
      <c r="W292" s="3">
        <v>0</v>
      </c>
      <c r="X292" s="2" t="s">
        <v>29</v>
      </c>
      <c r="Y292" s="3">
        <v>0</v>
      </c>
      <c r="Z292" s="1" t="s">
        <v>29</v>
      </c>
      <c r="AA292" s="1" t="b">
        <v>0</v>
      </c>
    </row>
    <row r="293" spans="1:27" x14ac:dyDescent="0.25">
      <c r="A293" s="1" t="b">
        <v>0</v>
      </c>
      <c r="B293" s="1" t="s">
        <v>5501</v>
      </c>
      <c r="C293" s="2">
        <v>1</v>
      </c>
      <c r="D293" s="1" t="s">
        <v>27</v>
      </c>
      <c r="E293" s="2">
        <v>169</v>
      </c>
      <c r="F293" s="1" t="s">
        <v>2525</v>
      </c>
      <c r="G293" s="1" t="s">
        <v>2529</v>
      </c>
      <c r="H293" s="1" t="s">
        <v>2529</v>
      </c>
      <c r="I293" s="2" t="s">
        <v>29</v>
      </c>
      <c r="J293" s="3">
        <v>3000</v>
      </c>
      <c r="K293" s="3">
        <v>1</v>
      </c>
      <c r="L293" s="3">
        <v>3000</v>
      </c>
      <c r="M293" s="1" t="s">
        <v>751</v>
      </c>
      <c r="N293" s="1" t="s">
        <v>40</v>
      </c>
      <c r="O293" s="3">
        <v>0</v>
      </c>
      <c r="P293" s="4" t="s">
        <v>5498</v>
      </c>
      <c r="Q293" s="1" t="b">
        <v>0</v>
      </c>
      <c r="R293" s="2">
        <v>1</v>
      </c>
      <c r="S293" s="3">
        <v>3000</v>
      </c>
      <c r="T293" s="2" t="s">
        <v>29</v>
      </c>
      <c r="U293" s="3">
        <v>0</v>
      </c>
      <c r="V293" s="2" t="s">
        <v>29</v>
      </c>
      <c r="W293" s="3">
        <v>0</v>
      </c>
      <c r="X293" s="2" t="s">
        <v>29</v>
      </c>
      <c r="Y293" s="3">
        <v>0</v>
      </c>
      <c r="Z293" s="1" t="s">
        <v>29</v>
      </c>
      <c r="AA293" s="1" t="b">
        <v>0</v>
      </c>
    </row>
    <row r="294" spans="1:27" x14ac:dyDescent="0.25">
      <c r="A294" s="1"/>
      <c r="B294" s="1"/>
      <c r="C294" s="2"/>
      <c r="D294" s="1"/>
      <c r="E294" s="2"/>
      <c r="F294" s="1"/>
      <c r="G294" s="1"/>
      <c r="H294" s="1"/>
      <c r="I294" s="2"/>
      <c r="J294" s="3"/>
      <c r="K294" s="3"/>
      <c r="L294" s="6">
        <f>SUBTOTAL(9,L290:L293)</f>
        <v>15000</v>
      </c>
      <c r="M294" s="1"/>
      <c r="N294" s="1"/>
      <c r="O294" s="3"/>
      <c r="P294" s="4"/>
      <c r="Q294" s="1"/>
      <c r="R294" s="2"/>
      <c r="S294" s="3"/>
      <c r="T294" s="2"/>
      <c r="U294" s="3"/>
      <c r="V294" s="2"/>
      <c r="W294" s="3"/>
      <c r="X294" s="2"/>
      <c r="Y294" s="3"/>
      <c r="Z294" s="1"/>
      <c r="AA294" s="1"/>
    </row>
    <row r="295" spans="1:27" x14ac:dyDescent="0.25">
      <c r="A295" s="5" t="s">
        <v>5502</v>
      </c>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1:27" x14ac:dyDescent="0.25">
      <c r="A296" s="1" t="b">
        <v>0</v>
      </c>
      <c r="B296" s="1" t="s">
        <v>5503</v>
      </c>
      <c r="C296" s="2">
        <v>1</v>
      </c>
      <c r="D296" s="1" t="s">
        <v>27</v>
      </c>
      <c r="E296" s="2">
        <v>13</v>
      </c>
      <c r="F296" s="1" t="s">
        <v>2489</v>
      </c>
      <c r="G296" s="1" t="s">
        <v>2490</v>
      </c>
      <c r="H296" s="1" t="s">
        <v>2491</v>
      </c>
      <c r="I296" s="2" t="s">
        <v>29</v>
      </c>
      <c r="J296" s="3">
        <v>2838.15</v>
      </c>
      <c r="K296" s="3">
        <v>110</v>
      </c>
      <c r="L296" s="3">
        <v>312196.5</v>
      </c>
      <c r="M296" s="1" t="s">
        <v>751</v>
      </c>
      <c r="N296" s="1" t="s">
        <v>40</v>
      </c>
      <c r="O296" s="3">
        <v>0</v>
      </c>
      <c r="P296" s="4" t="s">
        <v>5504</v>
      </c>
      <c r="Q296" s="1" t="b">
        <v>0</v>
      </c>
      <c r="R296" s="2">
        <v>110</v>
      </c>
      <c r="S296" s="3">
        <v>312196.5</v>
      </c>
      <c r="T296" s="2" t="s">
        <v>29</v>
      </c>
      <c r="U296" s="3">
        <v>0</v>
      </c>
      <c r="V296" s="2" t="s">
        <v>29</v>
      </c>
      <c r="W296" s="3">
        <v>0</v>
      </c>
      <c r="X296" s="2" t="s">
        <v>29</v>
      </c>
      <c r="Y296" s="3">
        <v>0</v>
      </c>
      <c r="Z296" s="1" t="s">
        <v>29</v>
      </c>
      <c r="AA296" s="1" t="b">
        <v>0</v>
      </c>
    </row>
    <row r="297" spans="1:27" x14ac:dyDescent="0.25">
      <c r="A297" s="1"/>
      <c r="B297" s="1"/>
      <c r="C297" s="2"/>
      <c r="D297" s="1"/>
      <c r="E297" s="2"/>
      <c r="F297" s="1"/>
      <c r="G297" s="1"/>
      <c r="H297" s="1"/>
      <c r="I297" s="2"/>
      <c r="J297" s="3"/>
      <c r="K297" s="3"/>
      <c r="L297" s="6">
        <f>SUBTOTAL(9,L296)</f>
        <v>312196.5</v>
      </c>
      <c r="M297" s="1"/>
      <c r="N297" s="1"/>
      <c r="O297" s="3"/>
      <c r="P297" s="4"/>
      <c r="Q297" s="1"/>
      <c r="R297" s="2"/>
      <c r="S297" s="3"/>
      <c r="T297" s="2"/>
      <c r="U297" s="3"/>
      <c r="V297" s="2"/>
      <c r="W297" s="3"/>
      <c r="X297" s="2"/>
      <c r="Y297" s="3"/>
      <c r="Z297" s="1"/>
      <c r="AA297" s="1"/>
    </row>
    <row r="298" spans="1:27" x14ac:dyDescent="0.25">
      <c r="A298" s="5" t="s">
        <v>5505</v>
      </c>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1:27" x14ac:dyDescent="0.25">
      <c r="A299" s="1" t="b">
        <v>0</v>
      </c>
      <c r="B299" s="1" t="s">
        <v>5506</v>
      </c>
      <c r="C299" s="2">
        <v>1</v>
      </c>
      <c r="D299" s="1" t="s">
        <v>27</v>
      </c>
      <c r="E299" s="2">
        <v>14</v>
      </c>
      <c r="F299" s="1" t="s">
        <v>2484</v>
      </c>
      <c r="G299" s="1" t="s">
        <v>2492</v>
      </c>
      <c r="H299" s="1" t="s">
        <v>2492</v>
      </c>
      <c r="I299" s="2" t="s">
        <v>29</v>
      </c>
      <c r="J299" s="3">
        <v>160</v>
      </c>
      <c r="K299" s="3">
        <v>2300</v>
      </c>
      <c r="L299" s="3">
        <v>368000</v>
      </c>
      <c r="M299" s="1" t="s">
        <v>761</v>
      </c>
      <c r="N299" s="1" t="s">
        <v>40</v>
      </c>
      <c r="O299" s="3">
        <v>0</v>
      </c>
      <c r="P299" s="4" t="s">
        <v>5507</v>
      </c>
      <c r="Q299" s="1" t="b">
        <v>0</v>
      </c>
      <c r="R299" s="2">
        <v>2300</v>
      </c>
      <c r="S299" s="3">
        <v>368000</v>
      </c>
      <c r="T299" s="2" t="s">
        <v>29</v>
      </c>
      <c r="U299" s="3">
        <v>0</v>
      </c>
      <c r="V299" s="2" t="s">
        <v>29</v>
      </c>
      <c r="W299" s="3">
        <v>0</v>
      </c>
      <c r="X299" s="2" t="s">
        <v>29</v>
      </c>
      <c r="Y299" s="3">
        <v>0</v>
      </c>
      <c r="Z299" s="1" t="s">
        <v>29</v>
      </c>
      <c r="AA299" s="1" t="b">
        <v>0</v>
      </c>
    </row>
    <row r="300" spans="1:27" x14ac:dyDescent="0.25">
      <c r="A300" s="1"/>
      <c r="B300" s="1"/>
      <c r="C300" s="2"/>
      <c r="D300" s="1"/>
      <c r="E300" s="2"/>
      <c r="F300" s="1"/>
      <c r="G300" s="1"/>
      <c r="H300" s="1"/>
      <c r="I300" s="2"/>
      <c r="J300" s="3"/>
      <c r="K300" s="3"/>
      <c r="L300" s="6">
        <f>SUBTOTAL(9,L299)</f>
        <v>368000</v>
      </c>
      <c r="M300" s="1"/>
      <c r="N300" s="1"/>
      <c r="O300" s="3"/>
      <c r="P300" s="4"/>
      <c r="Q300" s="1"/>
      <c r="R300" s="2"/>
      <c r="S300" s="3"/>
      <c r="T300" s="2"/>
      <c r="U300" s="3"/>
      <c r="V300" s="2"/>
      <c r="W300" s="3"/>
      <c r="X300" s="2"/>
      <c r="Y300" s="3"/>
      <c r="Z300" s="1"/>
      <c r="AA300" s="1"/>
    </row>
    <row r="301" spans="1:27" x14ac:dyDescent="0.25">
      <c r="A301" s="5" t="s">
        <v>5508</v>
      </c>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1:27" x14ac:dyDescent="0.25">
      <c r="A302" s="1" t="b">
        <v>0</v>
      </c>
      <c r="B302" s="1" t="s">
        <v>5509</v>
      </c>
      <c r="C302" s="2">
        <v>1</v>
      </c>
      <c r="D302" s="1" t="s">
        <v>27</v>
      </c>
      <c r="E302" s="2">
        <v>17</v>
      </c>
      <c r="F302" s="1" t="s">
        <v>2404</v>
      </c>
      <c r="G302" s="1" t="s">
        <v>2496</v>
      </c>
      <c r="H302" s="1" t="s">
        <v>2496</v>
      </c>
      <c r="I302" s="2" t="s">
        <v>29</v>
      </c>
      <c r="J302" s="3">
        <v>120000</v>
      </c>
      <c r="K302" s="3">
        <v>1</v>
      </c>
      <c r="L302" s="3">
        <v>120000</v>
      </c>
      <c r="M302" s="1" t="s">
        <v>751</v>
      </c>
      <c r="N302" s="1" t="s">
        <v>40</v>
      </c>
      <c r="O302" s="3">
        <v>0</v>
      </c>
      <c r="P302" s="4" t="s">
        <v>5510</v>
      </c>
      <c r="Q302" s="1" t="b">
        <v>0</v>
      </c>
      <c r="R302" s="2">
        <v>1</v>
      </c>
      <c r="S302" s="3">
        <v>120000</v>
      </c>
      <c r="T302" s="2" t="s">
        <v>29</v>
      </c>
      <c r="U302" s="3">
        <v>0</v>
      </c>
      <c r="V302" s="2" t="s">
        <v>29</v>
      </c>
      <c r="W302" s="3">
        <v>0</v>
      </c>
      <c r="X302" s="2" t="s">
        <v>29</v>
      </c>
      <c r="Y302" s="3">
        <v>0</v>
      </c>
      <c r="Z302" s="1" t="s">
        <v>29</v>
      </c>
      <c r="AA302" s="1" t="b">
        <v>0</v>
      </c>
    </row>
    <row r="303" spans="1:27" x14ac:dyDescent="0.25">
      <c r="A303" s="1"/>
      <c r="B303" s="1"/>
      <c r="C303" s="2"/>
      <c r="D303" s="1"/>
      <c r="E303" s="2"/>
      <c r="F303" s="1"/>
      <c r="G303" s="1"/>
      <c r="H303" s="1"/>
      <c r="I303" s="2"/>
      <c r="J303" s="3"/>
      <c r="K303" s="3"/>
      <c r="L303" s="6">
        <f>SUBTOTAL(9,L302)</f>
        <v>120000</v>
      </c>
      <c r="M303" s="1"/>
      <c r="N303" s="1"/>
      <c r="O303" s="3"/>
      <c r="P303" s="4"/>
      <c r="Q303" s="1"/>
      <c r="R303" s="2"/>
      <c r="S303" s="3"/>
      <c r="T303" s="2"/>
      <c r="U303" s="3"/>
      <c r="V303" s="2"/>
      <c r="W303" s="3"/>
      <c r="X303" s="2"/>
      <c r="Y303" s="3"/>
      <c r="Z303" s="1"/>
      <c r="AA303" s="1"/>
    </row>
    <row r="304" spans="1:27" x14ac:dyDescent="0.25">
      <c r="A304" s="5" t="s">
        <v>5511</v>
      </c>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1:27" x14ac:dyDescent="0.25">
      <c r="A305" s="1" t="b">
        <v>0</v>
      </c>
      <c r="B305" s="1" t="s">
        <v>5512</v>
      </c>
      <c r="C305" s="2">
        <v>1</v>
      </c>
      <c r="D305" s="1" t="s">
        <v>27</v>
      </c>
      <c r="E305" s="2">
        <v>18</v>
      </c>
      <c r="F305" s="1" t="s">
        <v>2497</v>
      </c>
      <c r="G305" s="1" t="s">
        <v>2498</v>
      </c>
      <c r="H305" s="1" t="s">
        <v>2499</v>
      </c>
      <c r="I305" s="2" t="s">
        <v>29</v>
      </c>
      <c r="J305" s="3">
        <v>5977</v>
      </c>
      <c r="K305" s="3">
        <v>13</v>
      </c>
      <c r="L305" s="3">
        <v>77701</v>
      </c>
      <c r="M305" s="1" t="s">
        <v>751</v>
      </c>
      <c r="N305" s="1" t="s">
        <v>40</v>
      </c>
      <c r="O305" s="3">
        <v>0</v>
      </c>
      <c r="P305" s="4" t="s">
        <v>5513</v>
      </c>
      <c r="Q305" s="1" t="b">
        <v>0</v>
      </c>
      <c r="R305" s="2">
        <v>13</v>
      </c>
      <c r="S305" s="3">
        <v>77701</v>
      </c>
      <c r="T305" s="2" t="s">
        <v>29</v>
      </c>
      <c r="U305" s="3">
        <v>0</v>
      </c>
      <c r="V305" s="2" t="s">
        <v>29</v>
      </c>
      <c r="W305" s="3">
        <v>0</v>
      </c>
      <c r="X305" s="2" t="s">
        <v>29</v>
      </c>
      <c r="Y305" s="3">
        <v>0</v>
      </c>
      <c r="Z305" s="1" t="s">
        <v>29</v>
      </c>
      <c r="AA305" s="1" t="b">
        <v>0</v>
      </c>
    </row>
    <row r="306" spans="1:27" x14ac:dyDescent="0.25">
      <c r="A306" s="1"/>
      <c r="B306" s="1"/>
      <c r="C306" s="2"/>
      <c r="D306" s="1"/>
      <c r="E306" s="2"/>
      <c r="F306" s="1"/>
      <c r="G306" s="1"/>
      <c r="H306" s="1"/>
      <c r="I306" s="2"/>
      <c r="J306" s="3"/>
      <c r="K306" s="3"/>
      <c r="L306" s="6">
        <f>SUBTOTAL(9,L305)</f>
        <v>77701</v>
      </c>
      <c r="M306" s="1"/>
      <c r="N306" s="1"/>
      <c r="O306" s="3"/>
      <c r="P306" s="4"/>
      <c r="Q306" s="1"/>
      <c r="R306" s="2"/>
      <c r="S306" s="3"/>
      <c r="T306" s="2"/>
      <c r="U306" s="3"/>
      <c r="V306" s="2"/>
      <c r="W306" s="3"/>
      <c r="X306" s="2"/>
      <c r="Y306" s="3"/>
      <c r="Z306" s="1"/>
      <c r="AA306" s="1"/>
    </row>
    <row r="307" spans="1:27" x14ac:dyDescent="0.25">
      <c r="A307" s="5" t="s">
        <v>5514</v>
      </c>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1:27" x14ac:dyDescent="0.25">
      <c r="A308" s="1" t="b">
        <v>0</v>
      </c>
      <c r="B308" s="1" t="s">
        <v>5515</v>
      </c>
      <c r="C308" s="2">
        <v>1</v>
      </c>
      <c r="D308" s="1" t="s">
        <v>27</v>
      </c>
      <c r="E308" s="2">
        <v>21</v>
      </c>
      <c r="F308" s="1" t="s">
        <v>2501</v>
      </c>
      <c r="G308" s="1" t="s">
        <v>2502</v>
      </c>
      <c r="H308" s="1" t="s">
        <v>2502</v>
      </c>
      <c r="I308" s="2" t="s">
        <v>29</v>
      </c>
      <c r="J308" s="3">
        <v>500</v>
      </c>
      <c r="K308" s="3">
        <v>13</v>
      </c>
      <c r="L308" s="3">
        <v>6500</v>
      </c>
      <c r="M308" s="1" t="s">
        <v>751</v>
      </c>
      <c r="N308" s="1" t="s">
        <v>40</v>
      </c>
      <c r="O308" s="3">
        <v>0</v>
      </c>
      <c r="P308" s="4" t="s">
        <v>5516</v>
      </c>
      <c r="Q308" s="1" t="b">
        <v>0</v>
      </c>
      <c r="R308" s="2">
        <v>13</v>
      </c>
      <c r="S308" s="3">
        <v>6500</v>
      </c>
      <c r="T308" s="2" t="s">
        <v>29</v>
      </c>
      <c r="U308" s="3">
        <v>0</v>
      </c>
      <c r="V308" s="2" t="s">
        <v>29</v>
      </c>
      <c r="W308" s="3">
        <v>0</v>
      </c>
      <c r="X308" s="2" t="s">
        <v>29</v>
      </c>
      <c r="Y308" s="3">
        <v>0</v>
      </c>
      <c r="Z308" s="1" t="s">
        <v>29</v>
      </c>
      <c r="AA308" s="1" t="b">
        <v>0</v>
      </c>
    </row>
    <row r="309" spans="1:27" x14ac:dyDescent="0.25">
      <c r="A309" s="1"/>
      <c r="B309" s="1"/>
      <c r="C309" s="2"/>
      <c r="D309" s="1"/>
      <c r="E309" s="2"/>
      <c r="F309" s="1"/>
      <c r="G309" s="1"/>
      <c r="H309" s="1"/>
      <c r="I309" s="2"/>
      <c r="J309" s="3"/>
      <c r="K309" s="3"/>
      <c r="L309" s="6">
        <f>SUBTOTAL(9,L308)</f>
        <v>6500</v>
      </c>
      <c r="M309" s="1"/>
      <c r="N309" s="1"/>
      <c r="O309" s="3"/>
      <c r="P309" s="4"/>
      <c r="Q309" s="1"/>
      <c r="R309" s="2"/>
      <c r="S309" s="3"/>
      <c r="T309" s="2"/>
      <c r="U309" s="3"/>
      <c r="V309" s="2"/>
      <c r="W309" s="3"/>
      <c r="X309" s="2"/>
      <c r="Y309" s="3"/>
      <c r="Z309" s="1"/>
      <c r="AA309" s="1"/>
    </row>
    <row r="310" spans="1:27" x14ac:dyDescent="0.25">
      <c r="A310" s="5" t="s">
        <v>5517</v>
      </c>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1:27" x14ac:dyDescent="0.25">
      <c r="A311" s="1" t="b">
        <v>0</v>
      </c>
      <c r="B311" s="1" t="s">
        <v>5518</v>
      </c>
      <c r="C311" s="2">
        <v>1</v>
      </c>
      <c r="D311" s="1" t="s">
        <v>27</v>
      </c>
      <c r="E311" s="2">
        <v>22</v>
      </c>
      <c r="F311" s="1" t="s">
        <v>2501</v>
      </c>
      <c r="G311" s="1" t="s">
        <v>2503</v>
      </c>
      <c r="H311" s="1" t="s">
        <v>2504</v>
      </c>
      <c r="I311" s="2" t="s">
        <v>29</v>
      </c>
      <c r="J311" s="3">
        <v>65000</v>
      </c>
      <c r="K311" s="3">
        <v>13</v>
      </c>
      <c r="L311" s="3">
        <v>845000</v>
      </c>
      <c r="M311" s="1" t="s">
        <v>751</v>
      </c>
      <c r="N311" s="1" t="s">
        <v>40</v>
      </c>
      <c r="O311" s="3">
        <v>0</v>
      </c>
      <c r="P311" s="4" t="s">
        <v>5519</v>
      </c>
      <c r="Q311" s="1" t="b">
        <v>0</v>
      </c>
      <c r="R311" s="2">
        <v>13</v>
      </c>
      <c r="S311" s="3">
        <v>845000</v>
      </c>
      <c r="T311" s="2" t="s">
        <v>29</v>
      </c>
      <c r="U311" s="3">
        <v>0</v>
      </c>
      <c r="V311" s="2" t="s">
        <v>29</v>
      </c>
      <c r="W311" s="3">
        <v>0</v>
      </c>
      <c r="X311" s="2" t="s">
        <v>29</v>
      </c>
      <c r="Y311" s="3">
        <v>0</v>
      </c>
      <c r="Z311" s="1" t="s">
        <v>29</v>
      </c>
      <c r="AA311" s="1" t="b">
        <v>0</v>
      </c>
    </row>
    <row r="312" spans="1:27" x14ac:dyDescent="0.25">
      <c r="A312" s="1"/>
      <c r="B312" s="1"/>
      <c r="C312" s="2"/>
      <c r="D312" s="1"/>
      <c r="E312" s="2"/>
      <c r="F312" s="1"/>
      <c r="G312" s="1"/>
      <c r="H312" s="1"/>
      <c r="I312" s="2"/>
      <c r="J312" s="3"/>
      <c r="K312" s="3"/>
      <c r="L312" s="6">
        <f>SUBTOTAL(9,L311)</f>
        <v>845000</v>
      </c>
      <c r="M312" s="1"/>
      <c r="N312" s="1"/>
      <c r="O312" s="3"/>
      <c r="P312" s="4"/>
      <c r="Q312" s="1"/>
      <c r="R312" s="2"/>
      <c r="S312" s="3"/>
      <c r="T312" s="2"/>
      <c r="U312" s="3"/>
      <c r="V312" s="2"/>
      <c r="W312" s="3"/>
      <c r="X312" s="2"/>
      <c r="Y312" s="3"/>
      <c r="Z312" s="1"/>
      <c r="AA312" s="1"/>
    </row>
    <row r="313" spans="1:27" x14ac:dyDescent="0.25">
      <c r="A313" s="5" t="s">
        <v>5520</v>
      </c>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1:27" x14ac:dyDescent="0.25">
      <c r="A314" s="1" t="b">
        <v>0</v>
      </c>
      <c r="B314" s="1" t="s">
        <v>5521</v>
      </c>
      <c r="C314" s="2">
        <v>1</v>
      </c>
      <c r="D314" s="1" t="s">
        <v>27</v>
      </c>
      <c r="E314" s="2">
        <v>24</v>
      </c>
      <c r="F314" s="1" t="s">
        <v>2501</v>
      </c>
      <c r="G314" s="1" t="s">
        <v>2505</v>
      </c>
      <c r="H314" s="1" t="s">
        <v>2505</v>
      </c>
      <c r="I314" s="2" t="s">
        <v>29</v>
      </c>
      <c r="J314" s="3">
        <v>2100</v>
      </c>
      <c r="K314" s="3">
        <v>13</v>
      </c>
      <c r="L314" s="3">
        <v>27300</v>
      </c>
      <c r="M314" s="1" t="s">
        <v>751</v>
      </c>
      <c r="N314" s="1" t="s">
        <v>40</v>
      </c>
      <c r="O314" s="3">
        <v>0</v>
      </c>
      <c r="P314" s="4" t="s">
        <v>5522</v>
      </c>
      <c r="Q314" s="1" t="b">
        <v>0</v>
      </c>
      <c r="R314" s="2">
        <v>13</v>
      </c>
      <c r="S314" s="3">
        <v>27300</v>
      </c>
      <c r="T314" s="2" t="s">
        <v>29</v>
      </c>
      <c r="U314" s="3">
        <v>0</v>
      </c>
      <c r="V314" s="2" t="s">
        <v>29</v>
      </c>
      <c r="W314" s="3">
        <v>0</v>
      </c>
      <c r="X314" s="2" t="s">
        <v>29</v>
      </c>
      <c r="Y314" s="3">
        <v>0</v>
      </c>
      <c r="Z314" s="1" t="s">
        <v>29</v>
      </c>
      <c r="AA314" s="1" t="b">
        <v>0</v>
      </c>
    </row>
    <row r="315" spans="1:27" x14ac:dyDescent="0.25">
      <c r="A315" s="1"/>
      <c r="B315" s="1"/>
      <c r="C315" s="2"/>
      <c r="D315" s="1"/>
      <c r="E315" s="2"/>
      <c r="F315" s="1"/>
      <c r="G315" s="1"/>
      <c r="H315" s="1"/>
      <c r="I315" s="2"/>
      <c r="J315" s="3"/>
      <c r="K315" s="3"/>
      <c r="L315" s="6">
        <f>SUBTOTAL(9,L314)</f>
        <v>27300</v>
      </c>
      <c r="M315" s="1"/>
      <c r="N315" s="1"/>
      <c r="O315" s="3"/>
      <c r="P315" s="4"/>
      <c r="Q315" s="1"/>
      <c r="R315" s="2"/>
      <c r="S315" s="3"/>
      <c r="T315" s="2"/>
      <c r="U315" s="3"/>
      <c r="V315" s="2"/>
      <c r="W315" s="3"/>
      <c r="X315" s="2"/>
      <c r="Y315" s="3"/>
      <c r="Z315" s="1"/>
      <c r="AA315" s="1"/>
    </row>
    <row r="316" spans="1:27" x14ac:dyDescent="0.25">
      <c r="A316" s="5" t="s">
        <v>5523</v>
      </c>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1:27" x14ac:dyDescent="0.25">
      <c r="A317" s="1" t="b">
        <v>0</v>
      </c>
      <c r="B317" s="1" t="s">
        <v>5524</v>
      </c>
      <c r="C317" s="2">
        <v>1</v>
      </c>
      <c r="D317" s="1" t="s">
        <v>27</v>
      </c>
      <c r="E317" s="2">
        <v>208</v>
      </c>
      <c r="F317" s="1" t="s">
        <v>2497</v>
      </c>
      <c r="G317" s="1" t="s">
        <v>2517</v>
      </c>
      <c r="H317" s="1" t="s">
        <v>2517</v>
      </c>
      <c r="I317" s="2" t="s">
        <v>29</v>
      </c>
      <c r="J317" s="3">
        <v>93055.15</v>
      </c>
      <c r="K317" s="3">
        <v>1</v>
      </c>
      <c r="L317" s="3">
        <v>93055.15</v>
      </c>
      <c r="M317" s="1" t="s">
        <v>29</v>
      </c>
      <c r="N317" s="1" t="s">
        <v>40</v>
      </c>
      <c r="O317" s="3">
        <v>0</v>
      </c>
      <c r="P317" s="4" t="s">
        <v>5525</v>
      </c>
      <c r="Q317" s="1" t="b">
        <v>0</v>
      </c>
      <c r="R317" s="2">
        <v>1</v>
      </c>
      <c r="S317" s="3">
        <v>93055.15</v>
      </c>
      <c r="T317" s="2" t="s">
        <v>29</v>
      </c>
      <c r="U317" s="3">
        <v>0</v>
      </c>
      <c r="V317" s="2" t="s">
        <v>29</v>
      </c>
      <c r="W317" s="3">
        <v>0</v>
      </c>
      <c r="X317" s="2" t="s">
        <v>29</v>
      </c>
      <c r="Y317" s="3">
        <v>0</v>
      </c>
      <c r="Z317" s="1" t="s">
        <v>29</v>
      </c>
      <c r="AA317" s="1" t="b">
        <v>0</v>
      </c>
    </row>
    <row r="318" spans="1:27" x14ac:dyDescent="0.25">
      <c r="A318" s="1"/>
      <c r="B318" s="1"/>
      <c r="C318" s="2"/>
      <c r="D318" s="1"/>
      <c r="E318" s="2"/>
      <c r="F318" s="1"/>
      <c r="G318" s="1"/>
      <c r="H318" s="1"/>
      <c r="I318" s="2"/>
      <c r="J318" s="3"/>
      <c r="K318" s="3"/>
      <c r="L318" s="6">
        <f>SUBTOTAL(9,L317)</f>
        <v>93055.15</v>
      </c>
      <c r="M318" s="1"/>
      <c r="N318" s="1"/>
      <c r="O318" s="3"/>
      <c r="P318" s="4"/>
      <c r="Q318" s="1"/>
      <c r="R318" s="2"/>
      <c r="S318" s="3"/>
      <c r="T318" s="2"/>
      <c r="U318" s="3"/>
      <c r="V318" s="2"/>
      <c r="W318" s="3"/>
      <c r="X318" s="2"/>
      <c r="Y318" s="3"/>
      <c r="Z318" s="1"/>
      <c r="AA318" s="1"/>
    </row>
    <row r="319" spans="1:27" x14ac:dyDescent="0.25">
      <c r="A319" s="5" t="s">
        <v>5526</v>
      </c>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1:27" x14ac:dyDescent="0.25">
      <c r="A320" s="1" t="b">
        <v>0</v>
      </c>
      <c r="B320" s="1" t="s">
        <v>5527</v>
      </c>
      <c r="C320" s="2">
        <v>1</v>
      </c>
      <c r="D320" s="1" t="s">
        <v>27</v>
      </c>
      <c r="E320" s="2">
        <v>26</v>
      </c>
      <c r="F320" s="1" t="s">
        <v>2404</v>
      </c>
      <c r="G320" s="1" t="s">
        <v>2406</v>
      </c>
      <c r="H320" s="1" t="s">
        <v>2406</v>
      </c>
      <c r="I320" s="2" t="s">
        <v>29</v>
      </c>
      <c r="J320" s="3">
        <v>100000</v>
      </c>
      <c r="K320" s="3">
        <v>1</v>
      </c>
      <c r="L320" s="3">
        <v>100000</v>
      </c>
      <c r="M320" s="1" t="s">
        <v>1078</v>
      </c>
      <c r="N320" s="1" t="s">
        <v>40</v>
      </c>
      <c r="O320" s="3">
        <v>0</v>
      </c>
      <c r="P320" s="4" t="s">
        <v>5528</v>
      </c>
      <c r="Q320" s="1" t="b">
        <v>0</v>
      </c>
      <c r="R320" s="2">
        <v>1</v>
      </c>
      <c r="S320" s="3">
        <v>100000</v>
      </c>
      <c r="T320" s="2" t="s">
        <v>29</v>
      </c>
      <c r="U320" s="3">
        <v>0</v>
      </c>
      <c r="V320" s="2" t="s">
        <v>29</v>
      </c>
      <c r="W320" s="3">
        <v>0</v>
      </c>
      <c r="X320" s="2" t="s">
        <v>29</v>
      </c>
      <c r="Y320" s="3">
        <v>0</v>
      </c>
      <c r="Z320" s="1" t="s">
        <v>29</v>
      </c>
      <c r="AA320" s="1" t="b">
        <v>0</v>
      </c>
    </row>
    <row r="321" spans="1:27" x14ac:dyDescent="0.25">
      <c r="A321" s="1"/>
      <c r="B321" s="1"/>
      <c r="C321" s="2"/>
      <c r="D321" s="1"/>
      <c r="E321" s="2"/>
      <c r="F321" s="1"/>
      <c r="G321" s="1"/>
      <c r="H321" s="1"/>
      <c r="I321" s="2"/>
      <c r="J321" s="3"/>
      <c r="K321" s="3"/>
      <c r="L321" s="6">
        <f>SUBTOTAL(9,L320)</f>
        <v>100000</v>
      </c>
      <c r="M321" s="1"/>
      <c r="N321" s="1"/>
      <c r="O321" s="3"/>
      <c r="P321" s="4"/>
      <c r="Q321" s="1"/>
      <c r="R321" s="2"/>
      <c r="S321" s="3"/>
      <c r="T321" s="2"/>
      <c r="U321" s="3"/>
      <c r="V321" s="2"/>
      <c r="W321" s="3"/>
      <c r="X321" s="2"/>
      <c r="Y321" s="3"/>
      <c r="Z321" s="1"/>
      <c r="AA321" s="1"/>
    </row>
    <row r="322" spans="1:27" x14ac:dyDescent="0.25">
      <c r="A322" s="5" t="s">
        <v>5529</v>
      </c>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1:27" x14ac:dyDescent="0.25">
      <c r="A323" s="1" t="b">
        <v>0</v>
      </c>
      <c r="B323" s="1" t="s">
        <v>5530</v>
      </c>
      <c r="C323" s="2">
        <v>1</v>
      </c>
      <c r="D323" s="1" t="s">
        <v>27</v>
      </c>
      <c r="E323" s="2">
        <v>79</v>
      </c>
      <c r="F323" s="1" t="s">
        <v>2412</v>
      </c>
      <c r="G323" s="1" t="s">
        <v>2424</v>
      </c>
      <c r="H323" s="1" t="s">
        <v>2425</v>
      </c>
      <c r="I323" s="2" t="s">
        <v>29</v>
      </c>
      <c r="J323" s="3">
        <v>111250</v>
      </c>
      <c r="K323" s="3">
        <v>8</v>
      </c>
      <c r="L323" s="3">
        <v>890000</v>
      </c>
      <c r="M323" s="1" t="s">
        <v>751</v>
      </c>
      <c r="N323" s="1" t="s">
        <v>40</v>
      </c>
      <c r="O323" s="3">
        <v>0</v>
      </c>
      <c r="P323" s="4" t="s">
        <v>5531</v>
      </c>
      <c r="Q323" s="1" t="b">
        <v>0</v>
      </c>
      <c r="R323" s="2">
        <v>8</v>
      </c>
      <c r="S323" s="3">
        <v>890000</v>
      </c>
      <c r="T323" s="2" t="s">
        <v>29</v>
      </c>
      <c r="U323" s="3">
        <v>0</v>
      </c>
      <c r="V323" s="2" t="s">
        <v>29</v>
      </c>
      <c r="W323" s="3">
        <v>0</v>
      </c>
      <c r="X323" s="2" t="s">
        <v>29</v>
      </c>
      <c r="Y323" s="3">
        <v>0</v>
      </c>
      <c r="Z323" s="1" t="s">
        <v>29</v>
      </c>
      <c r="AA323" s="1" t="b">
        <v>0</v>
      </c>
    </row>
    <row r="324" spans="1:27" x14ac:dyDescent="0.25">
      <c r="A324" s="1"/>
      <c r="B324" s="1"/>
      <c r="C324" s="2"/>
      <c r="D324" s="1"/>
      <c r="E324" s="2"/>
      <c r="F324" s="1"/>
      <c r="G324" s="1"/>
      <c r="H324" s="1"/>
      <c r="I324" s="2"/>
      <c r="J324" s="3"/>
      <c r="K324" s="3"/>
      <c r="L324" s="6">
        <f>SUBTOTAL(9,L323)</f>
        <v>890000</v>
      </c>
      <c r="M324" s="1"/>
      <c r="N324" s="1"/>
      <c r="O324" s="3"/>
      <c r="P324" s="4"/>
      <c r="Q324" s="1"/>
      <c r="R324" s="2"/>
      <c r="S324" s="3"/>
      <c r="T324" s="2"/>
      <c r="U324" s="3"/>
      <c r="V324" s="2"/>
      <c r="W324" s="3"/>
      <c r="X324" s="2"/>
      <c r="Y324" s="3"/>
      <c r="Z324" s="1"/>
      <c r="AA324" s="1"/>
    </row>
    <row r="325" spans="1:27" x14ac:dyDescent="0.25">
      <c r="A325" s="5" t="s">
        <v>5532</v>
      </c>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1:27" x14ac:dyDescent="0.25">
      <c r="A326" s="1" t="b">
        <v>0</v>
      </c>
      <c r="B326" s="1" t="s">
        <v>5533</v>
      </c>
      <c r="C326" s="2">
        <v>1</v>
      </c>
      <c r="D326" s="1" t="s">
        <v>27</v>
      </c>
      <c r="E326" s="2">
        <v>27</v>
      </c>
      <c r="F326" s="1" t="s">
        <v>2404</v>
      </c>
      <c r="G326" s="1" t="s">
        <v>2407</v>
      </c>
      <c r="H326" s="1" t="s">
        <v>2407</v>
      </c>
      <c r="I326" s="2" t="s">
        <v>29</v>
      </c>
      <c r="J326" s="3">
        <v>195040</v>
      </c>
      <c r="K326" s="3">
        <v>1</v>
      </c>
      <c r="L326" s="3">
        <v>195040</v>
      </c>
      <c r="M326" s="1" t="s">
        <v>751</v>
      </c>
      <c r="N326" s="1" t="s">
        <v>40</v>
      </c>
      <c r="O326" s="3">
        <v>0</v>
      </c>
      <c r="P326" s="4" t="s">
        <v>5534</v>
      </c>
      <c r="Q326" s="1" t="b">
        <v>0</v>
      </c>
      <c r="R326" s="2">
        <v>1</v>
      </c>
      <c r="S326" s="3">
        <v>195040</v>
      </c>
      <c r="T326" s="2" t="s">
        <v>29</v>
      </c>
      <c r="U326" s="3">
        <v>0</v>
      </c>
      <c r="V326" s="2" t="s">
        <v>29</v>
      </c>
      <c r="W326" s="3">
        <v>0</v>
      </c>
      <c r="X326" s="2" t="s">
        <v>29</v>
      </c>
      <c r="Y326" s="3">
        <v>0</v>
      </c>
      <c r="Z326" s="1" t="s">
        <v>29</v>
      </c>
      <c r="AA326" s="1" t="b">
        <v>0</v>
      </c>
    </row>
    <row r="327" spans="1:27" x14ac:dyDescent="0.25">
      <c r="A327" s="1"/>
      <c r="B327" s="1"/>
      <c r="C327" s="2"/>
      <c r="D327" s="1"/>
      <c r="E327" s="2"/>
      <c r="F327" s="1"/>
      <c r="G327" s="1"/>
      <c r="H327" s="1"/>
      <c r="I327" s="2"/>
      <c r="J327" s="3"/>
      <c r="K327" s="3"/>
      <c r="L327" s="6">
        <f>SUBTOTAL(9,L326)</f>
        <v>195040</v>
      </c>
      <c r="M327" s="1"/>
      <c r="N327" s="1"/>
      <c r="O327" s="3"/>
      <c r="P327" s="4"/>
      <c r="Q327" s="1"/>
      <c r="R327" s="2"/>
      <c r="S327" s="3"/>
      <c r="T327" s="2"/>
      <c r="U327" s="3"/>
      <c r="V327" s="2"/>
      <c r="W327" s="3"/>
      <c r="X327" s="2"/>
      <c r="Y327" s="3"/>
      <c r="Z327" s="1"/>
      <c r="AA327" s="1"/>
    </row>
    <row r="328" spans="1:27" x14ac:dyDescent="0.25">
      <c r="A328" s="5" t="s">
        <v>5535</v>
      </c>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1:27" x14ac:dyDescent="0.25">
      <c r="A329" s="1" t="b">
        <v>0</v>
      </c>
      <c r="B329" s="1" t="s">
        <v>5536</v>
      </c>
      <c r="C329" s="2">
        <v>1</v>
      </c>
      <c r="D329" s="1" t="s">
        <v>27</v>
      </c>
      <c r="E329" s="2">
        <v>28</v>
      </c>
      <c r="F329" s="1" t="s">
        <v>2507</v>
      </c>
      <c r="G329" s="1" t="s">
        <v>2508</v>
      </c>
      <c r="H329" s="1" t="s">
        <v>2508</v>
      </c>
      <c r="I329" s="2" t="s">
        <v>29</v>
      </c>
      <c r="J329" s="3">
        <v>4100</v>
      </c>
      <c r="K329" s="3">
        <v>12</v>
      </c>
      <c r="L329" s="3">
        <v>49200</v>
      </c>
      <c r="M329" s="1" t="s">
        <v>1051</v>
      </c>
      <c r="N329" s="1" t="s">
        <v>40</v>
      </c>
      <c r="O329" s="3">
        <v>0</v>
      </c>
      <c r="P329" s="4" t="s">
        <v>5537</v>
      </c>
      <c r="Q329" s="1" t="b">
        <v>0</v>
      </c>
      <c r="R329" s="2">
        <v>12</v>
      </c>
      <c r="S329" s="3">
        <v>49200</v>
      </c>
      <c r="T329" s="2" t="s">
        <v>29</v>
      </c>
      <c r="U329" s="3">
        <v>0</v>
      </c>
      <c r="V329" s="2" t="s">
        <v>29</v>
      </c>
      <c r="W329" s="3">
        <v>0</v>
      </c>
      <c r="X329" s="2" t="s">
        <v>29</v>
      </c>
      <c r="Y329" s="3">
        <v>0</v>
      </c>
      <c r="Z329" s="1" t="s">
        <v>29</v>
      </c>
      <c r="AA329" s="1" t="b">
        <v>0</v>
      </c>
    </row>
    <row r="330" spans="1:27" x14ac:dyDescent="0.25">
      <c r="A330" s="1"/>
      <c r="B330" s="1"/>
      <c r="C330" s="2"/>
      <c r="D330" s="1"/>
      <c r="E330" s="2"/>
      <c r="F330" s="1"/>
      <c r="G330" s="1"/>
      <c r="H330" s="1"/>
      <c r="I330" s="2"/>
      <c r="J330" s="3"/>
      <c r="K330" s="3"/>
      <c r="L330" s="6">
        <f>SUBTOTAL(9,L329)</f>
        <v>49200</v>
      </c>
      <c r="M330" s="1"/>
      <c r="N330" s="1"/>
      <c r="O330" s="3"/>
      <c r="P330" s="4"/>
      <c r="Q330" s="1"/>
      <c r="R330" s="2"/>
      <c r="S330" s="3"/>
      <c r="T330" s="2"/>
      <c r="U330" s="3"/>
      <c r="V330" s="2"/>
      <c r="W330" s="3"/>
      <c r="X330" s="2"/>
      <c r="Y330" s="3"/>
      <c r="Z330" s="1"/>
      <c r="AA330" s="1"/>
    </row>
    <row r="331" spans="1:27" x14ac:dyDescent="0.25">
      <c r="A331" s="5" t="s">
        <v>5538</v>
      </c>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1:27" x14ac:dyDescent="0.25">
      <c r="A332" s="1" t="b">
        <v>0</v>
      </c>
      <c r="B332" s="1" t="s">
        <v>5539</v>
      </c>
      <c r="C332" s="2">
        <v>1</v>
      </c>
      <c r="D332" s="1" t="s">
        <v>27</v>
      </c>
      <c r="E332" s="2">
        <v>31</v>
      </c>
      <c r="F332" s="1" t="s">
        <v>2489</v>
      </c>
      <c r="G332" s="1" t="s">
        <v>2506</v>
      </c>
      <c r="H332" s="1" t="s">
        <v>2506</v>
      </c>
      <c r="I332" s="2" t="s">
        <v>29</v>
      </c>
      <c r="J332" s="3">
        <v>12000</v>
      </c>
      <c r="K332" s="3">
        <v>12</v>
      </c>
      <c r="L332" s="3">
        <v>144000</v>
      </c>
      <c r="M332" s="1" t="s">
        <v>751</v>
      </c>
      <c r="N332" s="1" t="s">
        <v>40</v>
      </c>
      <c r="O332" s="3">
        <v>0</v>
      </c>
      <c r="P332" s="4" t="s">
        <v>5540</v>
      </c>
      <c r="Q332" s="1" t="b">
        <v>0</v>
      </c>
      <c r="R332" s="2">
        <v>12</v>
      </c>
      <c r="S332" s="3">
        <v>144000</v>
      </c>
      <c r="T332" s="2" t="s">
        <v>29</v>
      </c>
      <c r="U332" s="3">
        <v>0</v>
      </c>
      <c r="V332" s="2" t="s">
        <v>29</v>
      </c>
      <c r="W332" s="3">
        <v>0</v>
      </c>
      <c r="X332" s="2" t="s">
        <v>29</v>
      </c>
      <c r="Y332" s="3">
        <v>0</v>
      </c>
      <c r="Z332" s="1" t="s">
        <v>29</v>
      </c>
      <c r="AA332" s="1" t="b">
        <v>0</v>
      </c>
    </row>
    <row r="333" spans="1:27" x14ac:dyDescent="0.25">
      <c r="A333" s="1"/>
      <c r="B333" s="1"/>
      <c r="C333" s="2"/>
      <c r="D333" s="1"/>
      <c r="E333" s="2"/>
      <c r="F333" s="1"/>
      <c r="G333" s="1"/>
      <c r="H333" s="1"/>
      <c r="I333" s="2"/>
      <c r="J333" s="3"/>
      <c r="K333" s="3"/>
      <c r="L333" s="6">
        <f>SUBTOTAL(9,L332)</f>
        <v>144000</v>
      </c>
      <c r="M333" s="1"/>
      <c r="N333" s="1"/>
      <c r="O333" s="3"/>
      <c r="P333" s="4"/>
      <c r="Q333" s="1"/>
      <c r="R333" s="2"/>
      <c r="S333" s="3"/>
      <c r="T333" s="2"/>
      <c r="U333" s="3"/>
      <c r="V333" s="2"/>
      <c r="W333" s="3"/>
      <c r="X333" s="2"/>
      <c r="Y333" s="3"/>
      <c r="Z333" s="1"/>
      <c r="AA333" s="1"/>
    </row>
    <row r="334" spans="1:27" x14ac:dyDescent="0.25">
      <c r="A334" s="5" t="s">
        <v>5541</v>
      </c>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1:27" x14ac:dyDescent="0.25">
      <c r="A335" s="1" t="b">
        <v>0</v>
      </c>
      <c r="B335" s="1" t="s">
        <v>5542</v>
      </c>
      <c r="C335" s="2">
        <v>1</v>
      </c>
      <c r="D335" s="1" t="s">
        <v>27</v>
      </c>
      <c r="E335" s="2">
        <v>32</v>
      </c>
      <c r="F335" s="1" t="s">
        <v>2404</v>
      </c>
      <c r="G335" s="1" t="s">
        <v>2509</v>
      </c>
      <c r="H335" s="1" t="s">
        <v>2509</v>
      </c>
      <c r="I335" s="2" t="s">
        <v>29</v>
      </c>
      <c r="J335" s="3">
        <v>292000</v>
      </c>
      <c r="K335" s="3">
        <v>1</v>
      </c>
      <c r="L335" s="3">
        <v>292000</v>
      </c>
      <c r="M335" s="1" t="s">
        <v>751</v>
      </c>
      <c r="N335" s="1" t="s">
        <v>40</v>
      </c>
      <c r="O335" s="3">
        <v>0</v>
      </c>
      <c r="P335" s="4" t="s">
        <v>5543</v>
      </c>
      <c r="Q335" s="1" t="b">
        <v>0</v>
      </c>
      <c r="R335" s="2">
        <v>1</v>
      </c>
      <c r="S335" s="3">
        <v>292000</v>
      </c>
      <c r="T335" s="2" t="s">
        <v>29</v>
      </c>
      <c r="U335" s="3">
        <v>0</v>
      </c>
      <c r="V335" s="2" t="s">
        <v>29</v>
      </c>
      <c r="W335" s="3">
        <v>0</v>
      </c>
      <c r="X335" s="2" t="s">
        <v>29</v>
      </c>
      <c r="Y335" s="3">
        <v>0</v>
      </c>
      <c r="Z335" s="1" t="s">
        <v>29</v>
      </c>
      <c r="AA335" s="1" t="b">
        <v>0</v>
      </c>
    </row>
    <row r="336" spans="1:27" x14ac:dyDescent="0.25">
      <c r="A336" s="1"/>
      <c r="B336" s="1"/>
      <c r="C336" s="2"/>
      <c r="D336" s="1"/>
      <c r="E336" s="2"/>
      <c r="F336" s="1"/>
      <c r="G336" s="1"/>
      <c r="H336" s="1"/>
      <c r="I336" s="2"/>
      <c r="J336" s="3"/>
      <c r="K336" s="3"/>
      <c r="L336" s="6">
        <f>SUBTOTAL(9,L335)</f>
        <v>292000</v>
      </c>
      <c r="M336" s="1"/>
      <c r="N336" s="1"/>
      <c r="O336" s="3"/>
      <c r="P336" s="4"/>
      <c r="Q336" s="1"/>
      <c r="R336" s="2"/>
      <c r="S336" s="3"/>
      <c r="T336" s="2"/>
      <c r="U336" s="3"/>
      <c r="V336" s="2"/>
      <c r="W336" s="3"/>
      <c r="X336" s="2"/>
      <c r="Y336" s="3"/>
      <c r="Z336" s="1"/>
      <c r="AA336" s="1"/>
    </row>
    <row r="337" spans="1:27" x14ac:dyDescent="0.25">
      <c r="A337" s="5" t="s">
        <v>5544</v>
      </c>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1:27" x14ac:dyDescent="0.25">
      <c r="A338" s="1" t="b">
        <v>0</v>
      </c>
      <c r="B338" s="1" t="s">
        <v>5545</v>
      </c>
      <c r="C338" s="2">
        <v>1</v>
      </c>
      <c r="D338" s="1" t="s">
        <v>27</v>
      </c>
      <c r="E338" s="2">
        <v>33</v>
      </c>
      <c r="F338" s="1" t="s">
        <v>2404</v>
      </c>
      <c r="G338" s="1" t="s">
        <v>2510</v>
      </c>
      <c r="H338" s="1" t="s">
        <v>2510</v>
      </c>
      <c r="I338" s="2" t="s">
        <v>29</v>
      </c>
      <c r="J338" s="3">
        <v>430000</v>
      </c>
      <c r="K338" s="3">
        <v>1</v>
      </c>
      <c r="L338" s="3">
        <v>430000</v>
      </c>
      <c r="M338" s="1" t="s">
        <v>751</v>
      </c>
      <c r="N338" s="1" t="s">
        <v>40</v>
      </c>
      <c r="O338" s="3">
        <v>0</v>
      </c>
      <c r="P338" s="4" t="s">
        <v>5546</v>
      </c>
      <c r="Q338" s="1" t="b">
        <v>0</v>
      </c>
      <c r="R338" s="2">
        <v>1</v>
      </c>
      <c r="S338" s="3">
        <v>430000</v>
      </c>
      <c r="T338" s="2" t="s">
        <v>29</v>
      </c>
      <c r="U338" s="3">
        <v>0</v>
      </c>
      <c r="V338" s="2" t="s">
        <v>29</v>
      </c>
      <c r="W338" s="3">
        <v>0</v>
      </c>
      <c r="X338" s="2" t="s">
        <v>29</v>
      </c>
      <c r="Y338" s="3">
        <v>0</v>
      </c>
      <c r="Z338" s="1" t="s">
        <v>29</v>
      </c>
      <c r="AA338" s="1" t="b">
        <v>0</v>
      </c>
    </row>
    <row r="339" spans="1:27" x14ac:dyDescent="0.25">
      <c r="A339" s="1"/>
      <c r="B339" s="1"/>
      <c r="C339" s="2"/>
      <c r="D339" s="1"/>
      <c r="E339" s="2"/>
      <c r="F339" s="1"/>
      <c r="G339" s="1"/>
      <c r="H339" s="1"/>
      <c r="I339" s="2"/>
      <c r="J339" s="3"/>
      <c r="K339" s="3"/>
      <c r="L339" s="6">
        <f>SUBTOTAL(9,L338)</f>
        <v>430000</v>
      </c>
      <c r="M339" s="1"/>
      <c r="N339" s="1"/>
      <c r="O339" s="3"/>
      <c r="P339" s="4"/>
      <c r="Q339" s="1"/>
      <c r="R339" s="2"/>
      <c r="S339" s="3"/>
      <c r="T339" s="2"/>
      <c r="U339" s="3"/>
      <c r="V339" s="2"/>
      <c r="W339" s="3"/>
      <c r="X339" s="2"/>
      <c r="Y339" s="3"/>
      <c r="Z339" s="1"/>
      <c r="AA339" s="1"/>
    </row>
    <row r="340" spans="1:27" x14ac:dyDescent="0.25">
      <c r="A340" s="5" t="s">
        <v>5547</v>
      </c>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1:27" x14ac:dyDescent="0.25">
      <c r="A341" s="1" t="b">
        <v>0</v>
      </c>
      <c r="B341" s="1" t="s">
        <v>5548</v>
      </c>
      <c r="C341" s="2">
        <v>1</v>
      </c>
      <c r="D341" s="1" t="s">
        <v>27</v>
      </c>
      <c r="E341" s="2">
        <v>120</v>
      </c>
      <c r="F341" s="1" t="s">
        <v>2511</v>
      </c>
      <c r="G341" s="1" t="s">
        <v>2512</v>
      </c>
      <c r="H341" s="1" t="s">
        <v>2513</v>
      </c>
      <c r="I341" s="2" t="s">
        <v>29</v>
      </c>
      <c r="J341" s="3">
        <v>85</v>
      </c>
      <c r="K341" s="3">
        <v>1200</v>
      </c>
      <c r="L341" s="3">
        <v>102000</v>
      </c>
      <c r="M341" s="1" t="s">
        <v>751</v>
      </c>
      <c r="N341" s="1" t="s">
        <v>40</v>
      </c>
      <c r="O341" s="3">
        <v>0</v>
      </c>
      <c r="P341" s="4" t="s">
        <v>5549</v>
      </c>
      <c r="Q341" s="1" t="b">
        <v>0</v>
      </c>
      <c r="R341" s="2">
        <v>1200</v>
      </c>
      <c r="S341" s="3">
        <v>102000</v>
      </c>
      <c r="T341" s="2" t="s">
        <v>29</v>
      </c>
      <c r="U341" s="3">
        <v>0</v>
      </c>
      <c r="V341" s="2" t="s">
        <v>29</v>
      </c>
      <c r="W341" s="3">
        <v>0</v>
      </c>
      <c r="X341" s="2" t="s">
        <v>29</v>
      </c>
      <c r="Y341" s="3">
        <v>0</v>
      </c>
      <c r="Z341" s="1" t="s">
        <v>29</v>
      </c>
      <c r="AA341" s="1" t="b">
        <v>0</v>
      </c>
    </row>
    <row r="342" spans="1:27" x14ac:dyDescent="0.25">
      <c r="A342" s="1"/>
      <c r="B342" s="1"/>
      <c r="C342" s="2"/>
      <c r="D342" s="1"/>
      <c r="E342" s="2"/>
      <c r="F342" s="1"/>
      <c r="G342" s="1"/>
      <c r="H342" s="1"/>
      <c r="I342" s="2"/>
      <c r="J342" s="3"/>
      <c r="K342" s="3"/>
      <c r="L342" s="6">
        <f>SUBTOTAL(9,L341)</f>
        <v>102000</v>
      </c>
      <c r="M342" s="1"/>
      <c r="N342" s="1"/>
      <c r="O342" s="3"/>
      <c r="P342" s="4"/>
      <c r="Q342" s="1"/>
      <c r="R342" s="2"/>
      <c r="S342" s="3"/>
      <c r="T342" s="2"/>
      <c r="U342" s="3"/>
      <c r="V342" s="2"/>
      <c r="W342" s="3"/>
      <c r="X342" s="2"/>
      <c r="Y342" s="3"/>
      <c r="Z342" s="1"/>
      <c r="AA342" s="1"/>
    </row>
    <row r="343" spans="1:27" x14ac:dyDescent="0.25">
      <c r="A343" s="5" t="s">
        <v>5550</v>
      </c>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1:27" x14ac:dyDescent="0.25">
      <c r="A344" s="1" t="b">
        <v>0</v>
      </c>
      <c r="B344" s="1" t="s">
        <v>5551</v>
      </c>
      <c r="C344" s="2">
        <v>1</v>
      </c>
      <c r="D344" s="1" t="s">
        <v>27</v>
      </c>
      <c r="E344" s="2">
        <v>320</v>
      </c>
      <c r="F344" s="1" t="s">
        <v>2484</v>
      </c>
      <c r="G344" s="1" t="s">
        <v>5552</v>
      </c>
      <c r="H344" s="1" t="s">
        <v>5552</v>
      </c>
      <c r="I344" s="2" t="s">
        <v>29</v>
      </c>
      <c r="J344" s="3">
        <v>49000</v>
      </c>
      <c r="K344" s="3">
        <v>1</v>
      </c>
      <c r="L344" s="3">
        <v>49000</v>
      </c>
      <c r="M344" s="1" t="s">
        <v>751</v>
      </c>
      <c r="N344" s="1" t="s">
        <v>40</v>
      </c>
      <c r="O344" s="3">
        <v>0</v>
      </c>
      <c r="P344" s="4" t="s">
        <v>5553</v>
      </c>
      <c r="Q344" s="1" t="b">
        <v>0</v>
      </c>
      <c r="R344" s="2">
        <v>1</v>
      </c>
      <c r="S344" s="3">
        <v>49000</v>
      </c>
      <c r="T344" s="2" t="s">
        <v>29</v>
      </c>
      <c r="U344" s="3">
        <v>0</v>
      </c>
      <c r="V344" s="2" t="s">
        <v>29</v>
      </c>
      <c r="W344" s="3">
        <v>0</v>
      </c>
      <c r="X344" s="2" t="s">
        <v>29</v>
      </c>
      <c r="Y344" s="3">
        <v>0</v>
      </c>
      <c r="Z344" s="1" t="s">
        <v>5552</v>
      </c>
      <c r="AA344" s="1" t="b">
        <v>0</v>
      </c>
    </row>
    <row r="345" spans="1:27" x14ac:dyDescent="0.25">
      <c r="A345" s="1"/>
      <c r="B345" s="1"/>
      <c r="C345" s="2"/>
      <c r="D345" s="1"/>
      <c r="E345" s="2"/>
      <c r="F345" s="1"/>
      <c r="G345" s="1"/>
      <c r="H345" s="1"/>
      <c r="I345" s="2"/>
      <c r="J345" s="3"/>
      <c r="K345" s="3"/>
      <c r="L345" s="6">
        <f>SUBTOTAL(9,L344)</f>
        <v>49000</v>
      </c>
      <c r="M345" s="1"/>
      <c r="N345" s="1"/>
      <c r="O345" s="3"/>
      <c r="P345" s="4"/>
      <c r="Q345" s="1"/>
      <c r="R345" s="2"/>
      <c r="S345" s="3"/>
      <c r="T345" s="2"/>
      <c r="U345" s="3"/>
      <c r="V345" s="2"/>
      <c r="W345" s="3"/>
      <c r="X345" s="2"/>
      <c r="Y345" s="3"/>
      <c r="Z345" s="1"/>
      <c r="AA345" s="1"/>
    </row>
    <row r="346" spans="1:27" x14ac:dyDescent="0.25">
      <c r="A346" s="5" t="s">
        <v>5554</v>
      </c>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1:27" x14ac:dyDescent="0.25">
      <c r="A347" s="1" t="b">
        <v>0</v>
      </c>
      <c r="B347" s="1" t="s">
        <v>5555</v>
      </c>
      <c r="C347" s="2">
        <v>1</v>
      </c>
      <c r="D347" s="1" t="s">
        <v>27</v>
      </c>
      <c r="E347" s="2">
        <v>223</v>
      </c>
      <c r="F347" s="1" t="s">
        <v>2433</v>
      </c>
      <c r="G347" s="1" t="s">
        <v>2589</v>
      </c>
      <c r="H347" s="1" t="s">
        <v>2590</v>
      </c>
      <c r="I347" s="2" t="s">
        <v>29</v>
      </c>
      <c r="J347" s="3">
        <v>97</v>
      </c>
      <c r="K347" s="3">
        <v>600</v>
      </c>
      <c r="L347" s="3">
        <v>58200</v>
      </c>
      <c r="M347" s="1" t="s">
        <v>2591</v>
      </c>
      <c r="N347" s="1" t="s">
        <v>40</v>
      </c>
      <c r="O347" s="3">
        <v>0</v>
      </c>
      <c r="P347" s="4" t="s">
        <v>5556</v>
      </c>
      <c r="Q347" s="1" t="b">
        <v>0</v>
      </c>
      <c r="R347" s="2">
        <v>600</v>
      </c>
      <c r="S347" s="3">
        <v>58200</v>
      </c>
      <c r="T347" s="2" t="s">
        <v>29</v>
      </c>
      <c r="U347" s="3">
        <v>0</v>
      </c>
      <c r="V347" s="2" t="s">
        <v>29</v>
      </c>
      <c r="W347" s="3">
        <v>0</v>
      </c>
      <c r="X347" s="2" t="s">
        <v>29</v>
      </c>
      <c r="Y347" s="3">
        <v>0</v>
      </c>
      <c r="Z347" s="1" t="s">
        <v>29</v>
      </c>
      <c r="AA347" s="1" t="b">
        <v>0</v>
      </c>
    </row>
    <row r="348" spans="1:27" x14ac:dyDescent="0.25">
      <c r="A348" s="1"/>
      <c r="B348" s="1"/>
      <c r="C348" s="2"/>
      <c r="D348" s="1"/>
      <c r="E348" s="2"/>
      <c r="F348" s="1"/>
      <c r="G348" s="1"/>
      <c r="H348" s="1"/>
      <c r="I348" s="2"/>
      <c r="J348" s="3"/>
      <c r="K348" s="3"/>
      <c r="L348" s="6">
        <f>SUBTOTAL(9,L347)</f>
        <v>58200</v>
      </c>
      <c r="M348" s="1"/>
      <c r="N348" s="1"/>
      <c r="O348" s="3"/>
      <c r="P348" s="4"/>
      <c r="Q348" s="1"/>
      <c r="R348" s="2"/>
      <c r="S348" s="3"/>
      <c r="T348" s="2"/>
      <c r="U348" s="3"/>
      <c r="V348" s="2"/>
      <c r="W348" s="3"/>
      <c r="X348" s="2"/>
      <c r="Y348" s="3"/>
      <c r="Z348" s="1"/>
      <c r="AA348" s="1"/>
    </row>
    <row r="349" spans="1:27" x14ac:dyDescent="0.25">
      <c r="A349" s="5" t="s">
        <v>5557</v>
      </c>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1:27" x14ac:dyDescent="0.25">
      <c r="A350" s="1" t="b">
        <v>0</v>
      </c>
      <c r="B350" s="1" t="s">
        <v>5558</v>
      </c>
      <c r="C350" s="2">
        <v>1</v>
      </c>
      <c r="D350" s="1" t="s">
        <v>27</v>
      </c>
      <c r="E350" s="2">
        <v>222</v>
      </c>
      <c r="F350" s="1" t="s">
        <v>2433</v>
      </c>
      <c r="G350" s="1" t="s">
        <v>2585</v>
      </c>
      <c r="H350" s="1" t="s">
        <v>2586</v>
      </c>
      <c r="I350" s="2" t="s">
        <v>29</v>
      </c>
      <c r="J350" s="3">
        <v>192.9</v>
      </c>
      <c r="K350" s="3">
        <v>600</v>
      </c>
      <c r="L350" s="3">
        <v>115740</v>
      </c>
      <c r="M350" s="1" t="s">
        <v>2310</v>
      </c>
      <c r="N350" s="1" t="s">
        <v>40</v>
      </c>
      <c r="O350" s="3">
        <v>0</v>
      </c>
      <c r="P350" s="4" t="s">
        <v>5559</v>
      </c>
      <c r="Q350" s="1" t="b">
        <v>0</v>
      </c>
      <c r="R350" s="2">
        <v>600</v>
      </c>
      <c r="S350" s="3">
        <v>115740</v>
      </c>
      <c r="T350" s="2" t="s">
        <v>29</v>
      </c>
      <c r="U350" s="3">
        <v>0</v>
      </c>
      <c r="V350" s="2" t="s">
        <v>29</v>
      </c>
      <c r="W350" s="3">
        <v>0</v>
      </c>
      <c r="X350" s="2" t="s">
        <v>29</v>
      </c>
      <c r="Y350" s="3">
        <v>0</v>
      </c>
      <c r="Z350" s="1" t="s">
        <v>29</v>
      </c>
      <c r="AA350" s="1" t="b">
        <v>0</v>
      </c>
    </row>
    <row r="351" spans="1:27" x14ac:dyDescent="0.25">
      <c r="A351" s="1"/>
      <c r="B351" s="1"/>
      <c r="C351" s="2"/>
      <c r="D351" s="1"/>
      <c r="E351" s="2"/>
      <c r="F351" s="1"/>
      <c r="G351" s="1"/>
      <c r="H351" s="1"/>
      <c r="I351" s="2"/>
      <c r="J351" s="3"/>
      <c r="K351" s="3"/>
      <c r="L351" s="6">
        <f>SUBTOTAL(9,L350)</f>
        <v>115740</v>
      </c>
      <c r="M351" s="1"/>
      <c r="N351" s="1"/>
      <c r="O351" s="3"/>
      <c r="P351" s="4"/>
      <c r="Q351" s="1"/>
      <c r="R351" s="2"/>
      <c r="S351" s="3"/>
      <c r="T351" s="2"/>
      <c r="U351" s="3"/>
      <c r="V351" s="2"/>
      <c r="W351" s="3"/>
      <c r="X351" s="2"/>
      <c r="Y351" s="3"/>
      <c r="Z351" s="1"/>
      <c r="AA351" s="1"/>
    </row>
    <row r="352" spans="1:27" x14ac:dyDescent="0.25">
      <c r="A352" s="5" t="s">
        <v>5560</v>
      </c>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1:27" x14ac:dyDescent="0.25">
      <c r="A353" s="1" t="b">
        <v>0</v>
      </c>
      <c r="B353" s="1" t="s">
        <v>5561</v>
      </c>
      <c r="C353" s="2">
        <v>1</v>
      </c>
      <c r="D353" s="1" t="s">
        <v>27</v>
      </c>
      <c r="E353" s="2">
        <v>166</v>
      </c>
      <c r="F353" s="1" t="s">
        <v>2489</v>
      </c>
      <c r="G353" s="1" t="s">
        <v>2520</v>
      </c>
      <c r="H353" s="1" t="s">
        <v>2520</v>
      </c>
      <c r="I353" s="2" t="s">
        <v>29</v>
      </c>
      <c r="J353" s="3">
        <v>40000</v>
      </c>
      <c r="K353" s="3">
        <v>12</v>
      </c>
      <c r="L353" s="3">
        <v>480000</v>
      </c>
      <c r="M353" s="1" t="s">
        <v>1078</v>
      </c>
      <c r="N353" s="1" t="s">
        <v>40</v>
      </c>
      <c r="O353" s="3">
        <v>0</v>
      </c>
      <c r="P353" s="4" t="s">
        <v>5562</v>
      </c>
      <c r="Q353" s="1" t="b">
        <v>0</v>
      </c>
      <c r="R353" s="2">
        <v>12</v>
      </c>
      <c r="S353" s="3">
        <v>480000</v>
      </c>
      <c r="T353" s="2" t="s">
        <v>29</v>
      </c>
      <c r="U353" s="3">
        <v>0</v>
      </c>
      <c r="V353" s="2" t="s">
        <v>29</v>
      </c>
      <c r="W353" s="3">
        <v>0</v>
      </c>
      <c r="X353" s="2" t="s">
        <v>29</v>
      </c>
      <c r="Y353" s="3">
        <v>0</v>
      </c>
      <c r="Z353" s="1" t="s">
        <v>29</v>
      </c>
      <c r="AA353" s="1" t="b">
        <v>0</v>
      </c>
    </row>
    <row r="354" spans="1:27" x14ac:dyDescent="0.25">
      <c r="A354" s="1"/>
      <c r="B354" s="1"/>
      <c r="C354" s="2"/>
      <c r="D354" s="1"/>
      <c r="E354" s="2"/>
      <c r="F354" s="1"/>
      <c r="G354" s="1"/>
      <c r="H354" s="1"/>
      <c r="I354" s="2"/>
      <c r="J354" s="3"/>
      <c r="K354" s="3"/>
      <c r="L354" s="6">
        <f>SUBTOTAL(9,L353)</f>
        <v>480000</v>
      </c>
      <c r="M354" s="1"/>
      <c r="N354" s="1"/>
      <c r="O354" s="3"/>
      <c r="P354" s="4"/>
      <c r="Q354" s="1"/>
      <c r="R354" s="2"/>
      <c r="S354" s="3"/>
      <c r="T354" s="2"/>
      <c r="U354" s="3"/>
      <c r="V354" s="2"/>
      <c r="W354" s="3"/>
      <c r="X354" s="2"/>
      <c r="Y354" s="3"/>
      <c r="Z354" s="1"/>
      <c r="AA354" s="1"/>
    </row>
    <row r="355" spans="1:27" x14ac:dyDescent="0.25">
      <c r="A355" s="5" t="s">
        <v>5563</v>
      </c>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1:27" x14ac:dyDescent="0.25">
      <c r="A356" s="1" t="b">
        <v>0</v>
      </c>
      <c r="B356" s="1" t="s">
        <v>5564</v>
      </c>
      <c r="C356" s="2">
        <v>1</v>
      </c>
      <c r="D356" s="1" t="s">
        <v>27</v>
      </c>
      <c r="E356" s="2">
        <v>164</v>
      </c>
      <c r="F356" s="1" t="s">
        <v>2489</v>
      </c>
      <c r="G356" s="1" t="s">
        <v>2521</v>
      </c>
      <c r="H356" s="1" t="s">
        <v>2521</v>
      </c>
      <c r="I356" s="2" t="s">
        <v>29</v>
      </c>
      <c r="J356" s="3">
        <v>49000</v>
      </c>
      <c r="K356" s="3">
        <v>1</v>
      </c>
      <c r="L356" s="3">
        <v>49000</v>
      </c>
      <c r="M356" s="1" t="s">
        <v>751</v>
      </c>
      <c r="N356" s="1" t="s">
        <v>40</v>
      </c>
      <c r="O356" s="3">
        <v>0</v>
      </c>
      <c r="P356" s="4" t="s">
        <v>5565</v>
      </c>
      <c r="Q356" s="1" t="b">
        <v>0</v>
      </c>
      <c r="R356" s="2">
        <v>1</v>
      </c>
      <c r="S356" s="3">
        <v>49000</v>
      </c>
      <c r="T356" s="2" t="s">
        <v>29</v>
      </c>
      <c r="U356" s="3">
        <v>0</v>
      </c>
      <c r="V356" s="2" t="s">
        <v>29</v>
      </c>
      <c r="W356" s="3">
        <v>0</v>
      </c>
      <c r="X356" s="2" t="s">
        <v>29</v>
      </c>
      <c r="Y356" s="3">
        <v>0</v>
      </c>
      <c r="Z356" s="1" t="s">
        <v>29</v>
      </c>
      <c r="AA356" s="1" t="b">
        <v>0</v>
      </c>
    </row>
    <row r="357" spans="1:27" x14ac:dyDescent="0.25">
      <c r="A357" s="1"/>
      <c r="B357" s="1"/>
      <c r="C357" s="2"/>
      <c r="D357" s="1"/>
      <c r="E357" s="2"/>
      <c r="F357" s="1"/>
      <c r="G357" s="1"/>
      <c r="H357" s="1"/>
      <c r="I357" s="2"/>
      <c r="J357" s="3"/>
      <c r="K357" s="3"/>
      <c r="L357" s="6">
        <f>SUBTOTAL(9,L356)</f>
        <v>49000</v>
      </c>
      <c r="M357" s="1"/>
      <c r="N357" s="1"/>
      <c r="O357" s="3"/>
      <c r="P357" s="4"/>
      <c r="Q357" s="1"/>
      <c r="R357" s="2"/>
      <c r="S357" s="3"/>
      <c r="T357" s="2"/>
      <c r="U357" s="3"/>
      <c r="V357" s="2"/>
      <c r="W357" s="3"/>
      <c r="X357" s="2"/>
      <c r="Y357" s="3"/>
      <c r="Z357" s="1"/>
      <c r="AA357" s="1"/>
    </row>
    <row r="358" spans="1:27" x14ac:dyDescent="0.25">
      <c r="A358" s="5" t="s">
        <v>5566</v>
      </c>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1:27" x14ac:dyDescent="0.25">
      <c r="A359" s="1" t="b">
        <v>0</v>
      </c>
      <c r="B359" s="1" t="s">
        <v>5567</v>
      </c>
      <c r="C359" s="2">
        <v>1</v>
      </c>
      <c r="D359" s="1" t="s">
        <v>27</v>
      </c>
      <c r="E359" s="2">
        <v>123</v>
      </c>
      <c r="F359" s="1" t="s">
        <v>2404</v>
      </c>
      <c r="G359" s="1" t="s">
        <v>2430</v>
      </c>
      <c r="H359" s="1" t="s">
        <v>2431</v>
      </c>
      <c r="I359" s="2" t="s">
        <v>29</v>
      </c>
      <c r="J359" s="3">
        <v>7500</v>
      </c>
      <c r="K359" s="3">
        <v>12</v>
      </c>
      <c r="L359" s="3">
        <v>90000</v>
      </c>
      <c r="M359" s="1" t="s">
        <v>29</v>
      </c>
      <c r="N359" s="1" t="s">
        <v>40</v>
      </c>
      <c r="O359" s="3">
        <v>0</v>
      </c>
      <c r="P359" s="4" t="s">
        <v>5568</v>
      </c>
      <c r="Q359" s="1" t="b">
        <v>0</v>
      </c>
      <c r="R359" s="2">
        <v>12</v>
      </c>
      <c r="S359" s="3">
        <v>90000</v>
      </c>
      <c r="T359" s="2" t="s">
        <v>29</v>
      </c>
      <c r="U359" s="3">
        <v>0</v>
      </c>
      <c r="V359" s="2" t="s">
        <v>29</v>
      </c>
      <c r="W359" s="3">
        <v>0</v>
      </c>
      <c r="X359" s="2" t="s">
        <v>29</v>
      </c>
      <c r="Y359" s="3">
        <v>0</v>
      </c>
      <c r="Z359" s="1" t="s">
        <v>2432</v>
      </c>
      <c r="AA359" s="1" t="b">
        <v>0</v>
      </c>
    </row>
    <row r="360" spans="1:27" x14ac:dyDescent="0.25">
      <c r="A360" s="1"/>
      <c r="B360" s="1"/>
      <c r="C360" s="2"/>
      <c r="D360" s="1"/>
      <c r="E360" s="2"/>
      <c r="F360" s="1"/>
      <c r="G360" s="1"/>
      <c r="H360" s="1"/>
      <c r="I360" s="2"/>
      <c r="J360" s="3"/>
      <c r="K360" s="3"/>
      <c r="L360" s="6">
        <f>SUBTOTAL(9,L359)</f>
        <v>90000</v>
      </c>
      <c r="M360" s="1"/>
      <c r="N360" s="1"/>
      <c r="O360" s="3"/>
      <c r="P360" s="4"/>
      <c r="Q360" s="1"/>
      <c r="R360" s="2"/>
      <c r="S360" s="3"/>
      <c r="T360" s="2"/>
      <c r="U360" s="3"/>
      <c r="V360" s="2"/>
      <c r="W360" s="3"/>
      <c r="X360" s="2"/>
      <c r="Y360" s="3"/>
      <c r="Z360" s="1"/>
      <c r="AA360" s="1"/>
    </row>
    <row r="361" spans="1:27" x14ac:dyDescent="0.25">
      <c r="A361" s="5" t="s">
        <v>5569</v>
      </c>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1:27" x14ac:dyDescent="0.25">
      <c r="A362" s="1" t="b">
        <v>0</v>
      </c>
      <c r="B362" s="1" t="s">
        <v>5570</v>
      </c>
      <c r="C362" s="2">
        <v>1</v>
      </c>
      <c r="D362" s="1" t="s">
        <v>27</v>
      </c>
      <c r="E362" s="2">
        <v>209</v>
      </c>
      <c r="F362" s="1" t="s">
        <v>2484</v>
      </c>
      <c r="G362" s="1" t="s">
        <v>2518</v>
      </c>
      <c r="H362" s="1" t="s">
        <v>2519</v>
      </c>
      <c r="I362" s="2" t="s">
        <v>29</v>
      </c>
      <c r="J362" s="3">
        <v>55121.04</v>
      </c>
      <c r="K362" s="3">
        <v>1</v>
      </c>
      <c r="L362" s="3">
        <v>55121.04</v>
      </c>
      <c r="M362" s="1" t="s">
        <v>2310</v>
      </c>
      <c r="N362" s="1" t="s">
        <v>40</v>
      </c>
      <c r="O362" s="3">
        <v>0</v>
      </c>
      <c r="P362" s="4" t="s">
        <v>5571</v>
      </c>
      <c r="Q362" s="1" t="b">
        <v>0</v>
      </c>
      <c r="R362" s="2">
        <v>1</v>
      </c>
      <c r="S362" s="3">
        <v>55121.04</v>
      </c>
      <c r="T362" s="2" t="s">
        <v>29</v>
      </c>
      <c r="U362" s="3">
        <v>0</v>
      </c>
      <c r="V362" s="2" t="s">
        <v>29</v>
      </c>
      <c r="W362" s="3">
        <v>0</v>
      </c>
      <c r="X362" s="2" t="s">
        <v>29</v>
      </c>
      <c r="Y362" s="3">
        <v>0</v>
      </c>
      <c r="Z362" s="1" t="s">
        <v>29</v>
      </c>
      <c r="AA362" s="1" t="b">
        <v>0</v>
      </c>
    </row>
    <row r="363" spans="1:27" x14ac:dyDescent="0.25">
      <c r="A363" s="1"/>
      <c r="B363" s="1"/>
      <c r="C363" s="2"/>
      <c r="D363" s="1"/>
      <c r="E363" s="2"/>
      <c r="F363" s="1"/>
      <c r="G363" s="1"/>
      <c r="H363" s="1"/>
      <c r="I363" s="2"/>
      <c r="J363" s="3"/>
      <c r="K363" s="3"/>
      <c r="L363" s="6">
        <f>SUBTOTAL(9,L362)</f>
        <v>55121.04</v>
      </c>
      <c r="M363" s="1"/>
      <c r="N363" s="1"/>
      <c r="O363" s="3"/>
      <c r="P363" s="4"/>
      <c r="Q363" s="1"/>
      <c r="R363" s="2"/>
      <c r="S363" s="3"/>
      <c r="T363" s="2"/>
      <c r="U363" s="3"/>
      <c r="V363" s="2"/>
      <c r="W363" s="3"/>
      <c r="X363" s="2"/>
      <c r="Y363" s="3"/>
      <c r="Z363" s="1"/>
      <c r="AA363" s="1"/>
    </row>
    <row r="364" spans="1:27" x14ac:dyDescent="0.25">
      <c r="A364" s="5" t="s">
        <v>5572</v>
      </c>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1:27" x14ac:dyDescent="0.25">
      <c r="A365" s="1" t="b">
        <v>0</v>
      </c>
      <c r="B365" s="1" t="s">
        <v>5573</v>
      </c>
      <c r="C365" s="2">
        <v>1</v>
      </c>
      <c r="D365" s="1" t="s">
        <v>27</v>
      </c>
      <c r="E365" s="2">
        <v>210</v>
      </c>
      <c r="F365" s="1" t="s">
        <v>2484</v>
      </c>
      <c r="G365" s="1" t="s">
        <v>2518</v>
      </c>
      <c r="H365" s="1" t="s">
        <v>2522</v>
      </c>
      <c r="I365" s="2" t="s">
        <v>29</v>
      </c>
      <c r="J365" s="3">
        <v>79619.28</v>
      </c>
      <c r="K365" s="3">
        <v>1</v>
      </c>
      <c r="L365" s="3">
        <v>79619.28</v>
      </c>
      <c r="M365" s="1" t="s">
        <v>1078</v>
      </c>
      <c r="N365" s="1" t="s">
        <v>40</v>
      </c>
      <c r="O365" s="3">
        <v>0</v>
      </c>
      <c r="P365" s="4" t="s">
        <v>5574</v>
      </c>
      <c r="Q365" s="1" t="b">
        <v>0</v>
      </c>
      <c r="R365" s="2">
        <v>1</v>
      </c>
      <c r="S365" s="3">
        <v>79619.28</v>
      </c>
      <c r="T365" s="2" t="s">
        <v>29</v>
      </c>
      <c r="U365" s="3">
        <v>0</v>
      </c>
      <c r="V365" s="2" t="s">
        <v>29</v>
      </c>
      <c r="W365" s="3">
        <v>0</v>
      </c>
      <c r="X365" s="2" t="s">
        <v>29</v>
      </c>
      <c r="Y365" s="3">
        <v>0</v>
      </c>
      <c r="Z365" s="1" t="s">
        <v>29</v>
      </c>
      <c r="AA365" s="1" t="b">
        <v>0</v>
      </c>
    </row>
    <row r="366" spans="1:27" x14ac:dyDescent="0.25">
      <c r="A366" s="1"/>
      <c r="B366" s="1"/>
      <c r="C366" s="2"/>
      <c r="D366" s="1"/>
      <c r="E366" s="2"/>
      <c r="F366" s="1"/>
      <c r="G366" s="1"/>
      <c r="H366" s="1"/>
      <c r="I366" s="2"/>
      <c r="J366" s="3"/>
      <c r="K366" s="3"/>
      <c r="L366" s="6">
        <f>SUBTOTAL(9,L365)</f>
        <v>79619.28</v>
      </c>
      <c r="M366" s="1"/>
      <c r="N366" s="1"/>
      <c r="O366" s="3"/>
      <c r="P366" s="4"/>
      <c r="Q366" s="1"/>
      <c r="R366" s="2"/>
      <c r="S366" s="3"/>
      <c r="T366" s="2"/>
      <c r="U366" s="3"/>
      <c r="V366" s="2"/>
      <c r="W366" s="3"/>
      <c r="X366" s="2"/>
      <c r="Y366" s="3"/>
      <c r="Z366" s="1"/>
      <c r="AA366" s="1"/>
    </row>
    <row r="367" spans="1:27" x14ac:dyDescent="0.25">
      <c r="A367" s="5" t="s">
        <v>5575</v>
      </c>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1:27" x14ac:dyDescent="0.25">
      <c r="A368" s="1" t="b">
        <v>0</v>
      </c>
      <c r="B368" s="1" t="s">
        <v>5576</v>
      </c>
      <c r="C368" s="2">
        <v>1</v>
      </c>
      <c r="D368" s="1" t="s">
        <v>27</v>
      </c>
      <c r="E368" s="2">
        <v>59</v>
      </c>
      <c r="F368" s="1" t="s">
        <v>2412</v>
      </c>
      <c r="G368" s="1" t="s">
        <v>2413</v>
      </c>
      <c r="H368" s="1" t="s">
        <v>29</v>
      </c>
      <c r="I368" s="2" t="s">
        <v>29</v>
      </c>
      <c r="J368" s="3">
        <v>450000</v>
      </c>
      <c r="K368" s="3">
        <v>1</v>
      </c>
      <c r="L368" s="3">
        <v>450000</v>
      </c>
      <c r="M368" s="1" t="s">
        <v>29</v>
      </c>
      <c r="N368" s="1" t="s">
        <v>40</v>
      </c>
      <c r="O368" s="3">
        <v>0</v>
      </c>
      <c r="P368" s="4" t="s">
        <v>5577</v>
      </c>
      <c r="Q368" s="1" t="b">
        <v>0</v>
      </c>
      <c r="R368" s="2">
        <v>1</v>
      </c>
      <c r="S368" s="3">
        <v>450000</v>
      </c>
      <c r="T368" s="2" t="s">
        <v>29</v>
      </c>
      <c r="U368" s="3">
        <v>0</v>
      </c>
      <c r="V368" s="2" t="s">
        <v>29</v>
      </c>
      <c r="W368" s="3">
        <v>0</v>
      </c>
      <c r="X368" s="2" t="s">
        <v>29</v>
      </c>
      <c r="Y368" s="3">
        <v>0</v>
      </c>
      <c r="Z368" s="1" t="s">
        <v>2414</v>
      </c>
      <c r="AA368" s="1" t="b">
        <v>0</v>
      </c>
    </row>
    <row r="369" spans="1:27" x14ac:dyDescent="0.25">
      <c r="A369" s="1"/>
      <c r="B369" s="1"/>
      <c r="C369" s="2"/>
      <c r="D369" s="1"/>
      <c r="E369" s="2"/>
      <c r="F369" s="1"/>
      <c r="G369" s="1"/>
      <c r="H369" s="1"/>
      <c r="I369" s="2"/>
      <c r="J369" s="3"/>
      <c r="K369" s="3"/>
      <c r="L369" s="6">
        <f>SUBTOTAL(9,L368)</f>
        <v>450000</v>
      </c>
      <c r="M369" s="1"/>
      <c r="N369" s="1"/>
      <c r="O369" s="3"/>
      <c r="P369" s="4"/>
      <c r="Q369" s="1"/>
      <c r="R369" s="2"/>
      <c r="S369" s="3"/>
      <c r="T369" s="2"/>
      <c r="U369" s="3"/>
      <c r="V369" s="2"/>
      <c r="W369" s="3"/>
      <c r="X369" s="2"/>
      <c r="Y369" s="3"/>
      <c r="Z369" s="1"/>
      <c r="AA369" s="1"/>
    </row>
    <row r="370" spans="1:27" x14ac:dyDescent="0.25">
      <c r="A370" s="5" t="s">
        <v>5578</v>
      </c>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1:27" x14ac:dyDescent="0.25">
      <c r="A371" s="1" t="b">
        <v>0</v>
      </c>
      <c r="B371" s="1" t="s">
        <v>5579</v>
      </c>
      <c r="C371" s="2">
        <v>1</v>
      </c>
      <c r="D371" s="1" t="s">
        <v>27</v>
      </c>
      <c r="E371" s="2">
        <v>72</v>
      </c>
      <c r="F371" s="1" t="s">
        <v>2412</v>
      </c>
      <c r="G371" s="1" t="s">
        <v>2429</v>
      </c>
      <c r="H371" s="1" t="s">
        <v>29</v>
      </c>
      <c r="I371" s="2" t="s">
        <v>29</v>
      </c>
      <c r="J371" s="3">
        <v>15000</v>
      </c>
      <c r="K371" s="3">
        <v>1</v>
      </c>
      <c r="L371" s="3">
        <v>15000</v>
      </c>
      <c r="M371" s="1" t="s">
        <v>29</v>
      </c>
      <c r="N371" s="1" t="s">
        <v>40</v>
      </c>
      <c r="O371" s="3">
        <v>0</v>
      </c>
      <c r="P371" s="4" t="s">
        <v>5580</v>
      </c>
      <c r="Q371" s="1" t="b">
        <v>0</v>
      </c>
      <c r="R371" s="2">
        <v>1</v>
      </c>
      <c r="S371" s="3">
        <v>15000</v>
      </c>
      <c r="T371" s="2" t="s">
        <v>29</v>
      </c>
      <c r="U371" s="3">
        <v>0</v>
      </c>
      <c r="V371" s="2" t="s">
        <v>29</v>
      </c>
      <c r="W371" s="3">
        <v>0</v>
      </c>
      <c r="X371" s="2" t="s">
        <v>29</v>
      </c>
      <c r="Y371" s="3">
        <v>0</v>
      </c>
      <c r="Z371" s="1" t="s">
        <v>29</v>
      </c>
      <c r="AA371" s="1" t="b">
        <v>0</v>
      </c>
    </row>
    <row r="372" spans="1:27" x14ac:dyDescent="0.25">
      <c r="A372" s="1"/>
      <c r="B372" s="1"/>
      <c r="C372" s="2"/>
      <c r="D372" s="1"/>
      <c r="E372" s="2"/>
      <c r="F372" s="1"/>
      <c r="G372" s="1"/>
      <c r="H372" s="1"/>
      <c r="I372" s="2"/>
      <c r="J372" s="3"/>
      <c r="K372" s="3"/>
      <c r="L372" s="6">
        <f>SUBTOTAL(9,L371)</f>
        <v>15000</v>
      </c>
      <c r="M372" s="1"/>
      <c r="N372" s="1"/>
      <c r="O372" s="3"/>
      <c r="P372" s="4"/>
      <c r="Q372" s="1"/>
      <c r="R372" s="2"/>
      <c r="S372" s="3"/>
      <c r="T372" s="2"/>
      <c r="U372" s="3"/>
      <c r="V372" s="2"/>
      <c r="W372" s="3"/>
      <c r="X372" s="2"/>
      <c r="Y372" s="3"/>
      <c r="Z372" s="1"/>
      <c r="AA372" s="1"/>
    </row>
    <row r="373" spans="1:27" x14ac:dyDescent="0.25">
      <c r="A373" s="5" t="s">
        <v>5581</v>
      </c>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1:27" x14ac:dyDescent="0.25">
      <c r="A374" s="1" t="b">
        <v>0</v>
      </c>
      <c r="B374" s="1" t="s">
        <v>5582</v>
      </c>
      <c r="C374" s="2">
        <v>1</v>
      </c>
      <c r="D374" s="1" t="s">
        <v>776</v>
      </c>
      <c r="E374" s="2">
        <v>185</v>
      </c>
      <c r="F374" s="1" t="s">
        <v>2412</v>
      </c>
      <c r="G374" s="1" t="s">
        <v>2545</v>
      </c>
      <c r="H374" s="1" t="s">
        <v>29</v>
      </c>
      <c r="I374" s="2" t="s">
        <v>29</v>
      </c>
      <c r="J374" s="3">
        <v>95000</v>
      </c>
      <c r="K374" s="3">
        <v>1</v>
      </c>
      <c r="L374" s="3">
        <v>95000</v>
      </c>
      <c r="M374" s="1" t="s">
        <v>751</v>
      </c>
      <c r="N374" s="1" t="s">
        <v>40</v>
      </c>
      <c r="O374" s="3">
        <v>0</v>
      </c>
      <c r="P374" s="4" t="s">
        <v>5583</v>
      </c>
      <c r="Q374" s="1" t="b">
        <v>0</v>
      </c>
      <c r="R374" s="2">
        <v>1</v>
      </c>
      <c r="S374" s="3">
        <v>95000</v>
      </c>
      <c r="T374" s="2" t="s">
        <v>29</v>
      </c>
      <c r="U374" s="3">
        <v>0</v>
      </c>
      <c r="V374" s="2" t="s">
        <v>29</v>
      </c>
      <c r="W374" s="3">
        <v>0</v>
      </c>
      <c r="X374" s="2" t="s">
        <v>29</v>
      </c>
      <c r="Y374" s="3">
        <v>0</v>
      </c>
      <c r="Z374" s="1" t="s">
        <v>29</v>
      </c>
      <c r="AA374" s="1" t="b">
        <v>0</v>
      </c>
    </row>
    <row r="375" spans="1:27" x14ac:dyDescent="0.25">
      <c r="A375" s="1"/>
      <c r="B375" s="1"/>
      <c r="C375" s="2"/>
      <c r="D375" s="1"/>
      <c r="E375" s="2"/>
      <c r="F375" s="1"/>
      <c r="G375" s="1"/>
      <c r="H375" s="1"/>
      <c r="I375" s="2"/>
      <c r="J375" s="3"/>
      <c r="K375" s="3"/>
      <c r="L375" s="6">
        <f>SUBTOTAL(9,L374)</f>
        <v>95000</v>
      </c>
      <c r="M375" s="1"/>
      <c r="N375" s="1"/>
      <c r="O375" s="3"/>
      <c r="P375" s="4"/>
      <c r="Q375" s="1"/>
      <c r="R375" s="2"/>
      <c r="S375" s="3"/>
      <c r="T375" s="2"/>
      <c r="U375" s="3"/>
      <c r="V375" s="2"/>
      <c r="W375" s="3"/>
      <c r="X375" s="2"/>
      <c r="Y375" s="3"/>
      <c r="Z375" s="1"/>
      <c r="AA375" s="1"/>
    </row>
    <row r="376" spans="1:27" x14ac:dyDescent="0.25">
      <c r="A376" s="5" t="s">
        <v>5584</v>
      </c>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1:27" x14ac:dyDescent="0.25">
      <c r="A377" s="1" t="b">
        <v>0</v>
      </c>
      <c r="B377" s="1" t="s">
        <v>5585</v>
      </c>
      <c r="C377" s="2">
        <v>1</v>
      </c>
      <c r="D377" s="1" t="s">
        <v>27</v>
      </c>
      <c r="E377" s="2">
        <v>66</v>
      </c>
      <c r="F377" s="1" t="s">
        <v>2412</v>
      </c>
      <c r="G377" s="1" t="s">
        <v>2415</v>
      </c>
      <c r="H377" s="1" t="s">
        <v>29</v>
      </c>
      <c r="I377" s="2" t="s">
        <v>29</v>
      </c>
      <c r="J377" s="3">
        <v>72000</v>
      </c>
      <c r="K377" s="3">
        <v>1</v>
      </c>
      <c r="L377" s="3">
        <v>72000</v>
      </c>
      <c r="M377" s="1" t="s">
        <v>751</v>
      </c>
      <c r="N377" s="1" t="s">
        <v>40</v>
      </c>
      <c r="O377" s="3">
        <v>0</v>
      </c>
      <c r="P377" s="4" t="s">
        <v>5586</v>
      </c>
      <c r="Q377" s="1" t="b">
        <v>0</v>
      </c>
      <c r="R377" s="2">
        <v>1</v>
      </c>
      <c r="S377" s="3">
        <v>72000</v>
      </c>
      <c r="T377" s="2" t="s">
        <v>29</v>
      </c>
      <c r="U377" s="3">
        <v>0</v>
      </c>
      <c r="V377" s="2" t="s">
        <v>29</v>
      </c>
      <c r="W377" s="3">
        <v>0</v>
      </c>
      <c r="X377" s="2" t="s">
        <v>29</v>
      </c>
      <c r="Y377" s="3">
        <v>0</v>
      </c>
      <c r="Z377" s="1" t="s">
        <v>29</v>
      </c>
      <c r="AA377" s="1" t="b">
        <v>0</v>
      </c>
    </row>
    <row r="378" spans="1:27" x14ac:dyDescent="0.25">
      <c r="A378" s="1"/>
      <c r="B378" s="1"/>
      <c r="C378" s="2"/>
      <c r="D378" s="1"/>
      <c r="E378" s="2"/>
      <c r="F378" s="1"/>
      <c r="G378" s="1"/>
      <c r="H378" s="1"/>
      <c r="I378" s="2"/>
      <c r="J378" s="3"/>
      <c r="K378" s="3"/>
      <c r="L378" s="6">
        <f>SUBTOTAL(9,L377)</f>
        <v>72000</v>
      </c>
      <c r="M378" s="1"/>
      <c r="N378" s="1"/>
      <c r="O378" s="3"/>
      <c r="P378" s="4"/>
      <c r="Q378" s="1"/>
      <c r="R378" s="2"/>
      <c r="S378" s="3"/>
      <c r="T378" s="2"/>
      <c r="U378" s="3"/>
      <c r="V378" s="2"/>
      <c r="W378" s="3"/>
      <c r="X378" s="2"/>
      <c r="Y378" s="3"/>
      <c r="Z378" s="1"/>
      <c r="AA378" s="1"/>
    </row>
    <row r="379" spans="1:27" x14ac:dyDescent="0.25">
      <c r="A379" s="5" t="s">
        <v>5587</v>
      </c>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1:27" x14ac:dyDescent="0.25">
      <c r="A380" s="1" t="b">
        <v>0</v>
      </c>
      <c r="B380" s="1" t="s">
        <v>5588</v>
      </c>
      <c r="C380" s="2">
        <v>1</v>
      </c>
      <c r="D380" s="1" t="s">
        <v>27</v>
      </c>
      <c r="E380" s="2">
        <v>55</v>
      </c>
      <c r="F380" s="1" t="s">
        <v>2412</v>
      </c>
      <c r="G380" s="1" t="s">
        <v>2541</v>
      </c>
      <c r="H380" s="1" t="s">
        <v>2542</v>
      </c>
      <c r="I380" s="2" t="s">
        <v>29</v>
      </c>
      <c r="J380" s="3">
        <v>10800</v>
      </c>
      <c r="K380" s="3">
        <v>1</v>
      </c>
      <c r="L380" s="3">
        <v>10800</v>
      </c>
      <c r="M380" s="1" t="s">
        <v>751</v>
      </c>
      <c r="N380" s="1" t="s">
        <v>40</v>
      </c>
      <c r="O380" s="3">
        <v>0</v>
      </c>
      <c r="P380" s="4" t="s">
        <v>5589</v>
      </c>
      <c r="Q380" s="1" t="b">
        <v>0</v>
      </c>
      <c r="R380" s="2">
        <v>1</v>
      </c>
      <c r="S380" s="3">
        <v>10800</v>
      </c>
      <c r="T380" s="2" t="s">
        <v>29</v>
      </c>
      <c r="U380" s="3">
        <v>0</v>
      </c>
      <c r="V380" s="2" t="s">
        <v>29</v>
      </c>
      <c r="W380" s="3">
        <v>0</v>
      </c>
      <c r="X380" s="2" t="s">
        <v>29</v>
      </c>
      <c r="Y380" s="3">
        <v>0</v>
      </c>
      <c r="Z380" s="1" t="s">
        <v>29</v>
      </c>
      <c r="AA380" s="1" t="b">
        <v>0</v>
      </c>
    </row>
    <row r="381" spans="1:27" x14ac:dyDescent="0.25">
      <c r="A381" s="1"/>
      <c r="B381" s="1"/>
      <c r="C381" s="2"/>
      <c r="D381" s="1"/>
      <c r="E381" s="2"/>
      <c r="F381" s="1"/>
      <c r="G381" s="1"/>
      <c r="H381" s="1"/>
      <c r="I381" s="2"/>
      <c r="J381" s="3"/>
      <c r="K381" s="3"/>
      <c r="L381" s="6">
        <f>SUBTOTAL(9,L380)</f>
        <v>10800</v>
      </c>
      <c r="M381" s="1"/>
      <c r="N381" s="1"/>
      <c r="O381" s="3"/>
      <c r="P381" s="4"/>
      <c r="Q381" s="1"/>
      <c r="R381" s="2"/>
      <c r="S381" s="3"/>
      <c r="T381" s="2"/>
      <c r="U381" s="3"/>
      <c r="V381" s="2"/>
      <c r="W381" s="3"/>
      <c r="X381" s="2"/>
      <c r="Y381" s="3"/>
      <c r="Z381" s="1"/>
      <c r="AA381" s="1"/>
    </row>
    <row r="382" spans="1:27" x14ac:dyDescent="0.25">
      <c r="A382" s="5" t="s">
        <v>5590</v>
      </c>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1:27" x14ac:dyDescent="0.25">
      <c r="A383" s="1" t="b">
        <v>0</v>
      </c>
      <c r="B383" s="1" t="s">
        <v>5591</v>
      </c>
      <c r="C383" s="2">
        <v>2</v>
      </c>
      <c r="D383" s="1" t="s">
        <v>752</v>
      </c>
      <c r="E383" s="2">
        <v>58</v>
      </c>
      <c r="F383" s="1" t="s">
        <v>2412</v>
      </c>
      <c r="G383" s="1" t="s">
        <v>2543</v>
      </c>
      <c r="H383" s="1" t="s">
        <v>2544</v>
      </c>
      <c r="I383" s="2" t="s">
        <v>29</v>
      </c>
      <c r="J383" s="3">
        <v>30000</v>
      </c>
      <c r="K383" s="3">
        <v>1</v>
      </c>
      <c r="L383" s="3">
        <v>30000</v>
      </c>
      <c r="M383" s="1" t="s">
        <v>751</v>
      </c>
      <c r="N383" s="1" t="s">
        <v>40</v>
      </c>
      <c r="O383" s="3">
        <v>0</v>
      </c>
      <c r="P383" s="4" t="s">
        <v>5592</v>
      </c>
      <c r="Q383" s="1" t="b">
        <v>0</v>
      </c>
      <c r="R383" s="2">
        <v>1</v>
      </c>
      <c r="S383" s="3">
        <v>30000</v>
      </c>
      <c r="T383" s="2" t="s">
        <v>29</v>
      </c>
      <c r="U383" s="3">
        <v>0</v>
      </c>
      <c r="V383" s="2" t="s">
        <v>29</v>
      </c>
      <c r="W383" s="3">
        <v>0</v>
      </c>
      <c r="X383" s="2" t="s">
        <v>29</v>
      </c>
      <c r="Y383" s="3">
        <v>0</v>
      </c>
      <c r="Z383" s="1" t="s">
        <v>29</v>
      </c>
      <c r="AA383" s="1" t="b">
        <v>0</v>
      </c>
    </row>
    <row r="384" spans="1:27" x14ac:dyDescent="0.25">
      <c r="A384" s="1"/>
      <c r="B384" s="1"/>
      <c r="C384" s="2"/>
      <c r="D384" s="1"/>
      <c r="E384" s="2"/>
      <c r="F384" s="1"/>
      <c r="G384" s="1"/>
      <c r="H384" s="1"/>
      <c r="I384" s="2"/>
      <c r="J384" s="3"/>
      <c r="K384" s="3"/>
      <c r="L384" s="6">
        <f>SUBTOTAL(9,L383)</f>
        <v>30000</v>
      </c>
      <c r="M384" s="1"/>
      <c r="N384" s="1"/>
      <c r="O384" s="3"/>
      <c r="P384" s="4"/>
      <c r="Q384" s="1"/>
      <c r="R384" s="2"/>
      <c r="S384" s="3"/>
      <c r="T384" s="2"/>
      <c r="U384" s="3"/>
      <c r="V384" s="2"/>
      <c r="W384" s="3"/>
      <c r="X384" s="2"/>
      <c r="Y384" s="3"/>
      <c r="Z384" s="1"/>
      <c r="AA384" s="1"/>
    </row>
    <row r="385" spans="1:27" x14ac:dyDescent="0.25">
      <c r="A385" s="5" t="s">
        <v>5593</v>
      </c>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1:27" x14ac:dyDescent="0.25">
      <c r="A386" s="1" t="b">
        <v>0</v>
      </c>
      <c r="B386" s="1" t="s">
        <v>5594</v>
      </c>
      <c r="C386" s="2">
        <v>1</v>
      </c>
      <c r="D386" s="1" t="s">
        <v>27</v>
      </c>
      <c r="E386" s="2">
        <v>45</v>
      </c>
      <c r="F386" s="1" t="s">
        <v>2577</v>
      </c>
      <c r="G386" s="1" t="s">
        <v>2578</v>
      </c>
      <c r="H386" s="1" t="s">
        <v>2579</v>
      </c>
      <c r="I386" s="2" t="s">
        <v>29</v>
      </c>
      <c r="J386" s="3">
        <v>3</v>
      </c>
      <c r="K386" s="3">
        <v>6497</v>
      </c>
      <c r="L386" s="3">
        <v>19491</v>
      </c>
      <c r="M386" s="1" t="s">
        <v>751</v>
      </c>
      <c r="N386" s="1" t="s">
        <v>40</v>
      </c>
      <c r="O386" s="3">
        <v>0</v>
      </c>
      <c r="P386" s="4" t="s">
        <v>5595</v>
      </c>
      <c r="Q386" s="1" t="b">
        <v>0</v>
      </c>
      <c r="R386" s="2">
        <v>6497</v>
      </c>
      <c r="S386" s="3">
        <v>19491</v>
      </c>
      <c r="T386" s="2" t="s">
        <v>29</v>
      </c>
      <c r="U386" s="3">
        <v>0</v>
      </c>
      <c r="V386" s="2" t="s">
        <v>29</v>
      </c>
      <c r="W386" s="3">
        <v>0</v>
      </c>
      <c r="X386" s="2" t="s">
        <v>29</v>
      </c>
      <c r="Y386" s="3">
        <v>0</v>
      </c>
      <c r="Z386" s="1" t="s">
        <v>29</v>
      </c>
      <c r="AA386" s="1" t="b">
        <v>0</v>
      </c>
    </row>
    <row r="387" spans="1:27" x14ac:dyDescent="0.25">
      <c r="A387" s="1" t="b">
        <v>0</v>
      </c>
      <c r="B387" s="1" t="s">
        <v>5596</v>
      </c>
      <c r="C387" s="2">
        <v>1</v>
      </c>
      <c r="D387" s="1" t="s">
        <v>27</v>
      </c>
      <c r="E387" s="2">
        <v>215</v>
      </c>
      <c r="F387" s="1" t="s">
        <v>2577</v>
      </c>
      <c r="G387" s="1" t="s">
        <v>2587</v>
      </c>
      <c r="H387" s="1" t="s">
        <v>2588</v>
      </c>
      <c r="I387" s="2" t="s">
        <v>29</v>
      </c>
      <c r="J387" s="3">
        <v>8</v>
      </c>
      <c r="K387" s="3">
        <v>6497</v>
      </c>
      <c r="L387" s="3">
        <v>51976</v>
      </c>
      <c r="M387" s="1" t="s">
        <v>751</v>
      </c>
      <c r="N387" s="1" t="s">
        <v>40</v>
      </c>
      <c r="O387" s="3">
        <v>0</v>
      </c>
      <c r="P387" s="4" t="s">
        <v>5595</v>
      </c>
      <c r="Q387" s="1" t="b">
        <v>0</v>
      </c>
      <c r="R387" s="2">
        <v>6497</v>
      </c>
      <c r="S387" s="3">
        <v>51976</v>
      </c>
      <c r="T387" s="2" t="s">
        <v>29</v>
      </c>
      <c r="U387" s="3">
        <v>0</v>
      </c>
      <c r="V387" s="2" t="s">
        <v>29</v>
      </c>
      <c r="W387" s="3">
        <v>0</v>
      </c>
      <c r="X387" s="2" t="s">
        <v>29</v>
      </c>
      <c r="Y387" s="3">
        <v>0</v>
      </c>
      <c r="Z387" s="1" t="s">
        <v>29</v>
      </c>
      <c r="AA387" s="1" t="b">
        <v>0</v>
      </c>
    </row>
    <row r="388" spans="1:27" x14ac:dyDescent="0.25">
      <c r="A388" s="1"/>
      <c r="B388" s="1"/>
      <c r="C388" s="2"/>
      <c r="D388" s="1"/>
      <c r="E388" s="2"/>
      <c r="F388" s="1"/>
      <c r="G388" s="1"/>
      <c r="H388" s="1"/>
      <c r="I388" s="2"/>
      <c r="J388" s="3"/>
      <c r="K388" s="3"/>
      <c r="L388" s="6">
        <f>SUBTOTAL(9,L386:L387)</f>
        <v>71467</v>
      </c>
      <c r="M388" s="1"/>
      <c r="N388" s="1"/>
      <c r="O388" s="3"/>
      <c r="P388" s="4"/>
      <c r="Q388" s="1"/>
      <c r="R388" s="2"/>
      <c r="S388" s="3"/>
      <c r="T388" s="2"/>
      <c r="U388" s="3"/>
      <c r="V388" s="2"/>
      <c r="W388" s="3"/>
      <c r="X388" s="2"/>
      <c r="Y388" s="3"/>
      <c r="Z388" s="1"/>
      <c r="AA388" s="1"/>
    </row>
    <row r="389" spans="1:27" x14ac:dyDescent="0.25">
      <c r="A389" s="5" t="s">
        <v>5597</v>
      </c>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1:27" x14ac:dyDescent="0.25">
      <c r="A390" s="1" t="b">
        <v>0</v>
      </c>
      <c r="B390" s="1" t="s">
        <v>5598</v>
      </c>
      <c r="C390" s="2">
        <v>1</v>
      </c>
      <c r="D390" s="1" t="s">
        <v>27</v>
      </c>
      <c r="E390" s="2">
        <v>103</v>
      </c>
      <c r="F390" s="1" t="s">
        <v>2463</v>
      </c>
      <c r="G390" s="1" t="s">
        <v>5599</v>
      </c>
      <c r="H390" s="1" t="s">
        <v>5600</v>
      </c>
      <c r="I390" s="2" t="s">
        <v>29</v>
      </c>
      <c r="J390" s="3">
        <v>550000</v>
      </c>
      <c r="K390" s="3">
        <v>1</v>
      </c>
      <c r="L390" s="3">
        <v>550000</v>
      </c>
      <c r="M390" s="1" t="s">
        <v>751</v>
      </c>
      <c r="N390" s="1" t="s">
        <v>1217</v>
      </c>
      <c r="O390" s="3">
        <v>0</v>
      </c>
      <c r="P390" s="4" t="s">
        <v>5601</v>
      </c>
      <c r="Q390" s="1" t="b">
        <v>0</v>
      </c>
      <c r="R390" s="2">
        <v>1</v>
      </c>
      <c r="S390" s="3">
        <v>550000</v>
      </c>
      <c r="T390" s="2" t="s">
        <v>29</v>
      </c>
      <c r="U390" s="3">
        <v>0</v>
      </c>
      <c r="V390" s="2" t="s">
        <v>29</v>
      </c>
      <c r="W390" s="3">
        <v>0</v>
      </c>
      <c r="X390" s="2" t="s">
        <v>29</v>
      </c>
      <c r="Y390" s="3">
        <v>0</v>
      </c>
      <c r="Z390" s="1" t="s">
        <v>29</v>
      </c>
      <c r="AA390" s="1" t="b">
        <v>0</v>
      </c>
    </row>
    <row r="391" spans="1:27" x14ac:dyDescent="0.25">
      <c r="A391" s="1"/>
      <c r="B391" s="1"/>
      <c r="C391" s="2"/>
      <c r="D391" s="1"/>
      <c r="E391" s="2"/>
      <c r="F391" s="1"/>
      <c r="G391" s="1"/>
      <c r="H391" s="1"/>
      <c r="I391" s="2"/>
      <c r="J391" s="3"/>
      <c r="K391" s="3"/>
      <c r="L391" s="6">
        <f>SUBTOTAL(9,L390)</f>
        <v>550000</v>
      </c>
      <c r="M391" s="1"/>
      <c r="N391" s="1"/>
      <c r="O391" s="3"/>
      <c r="P391" s="4"/>
      <c r="Q391" s="1"/>
      <c r="R391" s="2"/>
      <c r="S391" s="3"/>
      <c r="T391" s="2"/>
      <c r="U391" s="3"/>
      <c r="V391" s="2"/>
      <c r="W391" s="3"/>
      <c r="X391" s="2"/>
      <c r="Y391" s="3"/>
      <c r="Z391" s="1"/>
      <c r="AA391" s="1"/>
    </row>
    <row r="392" spans="1:27" x14ac:dyDescent="0.25">
      <c r="A392" s="5" t="s">
        <v>5602</v>
      </c>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1:27" x14ac:dyDescent="0.25">
      <c r="A393" s="1" t="b">
        <v>0</v>
      </c>
      <c r="B393" s="1" t="s">
        <v>5603</v>
      </c>
      <c r="C393" s="2">
        <v>1</v>
      </c>
      <c r="D393" s="1" t="s">
        <v>27</v>
      </c>
      <c r="E393" s="2">
        <v>107</v>
      </c>
      <c r="F393" s="1" t="s">
        <v>2412</v>
      </c>
      <c r="G393" s="1" t="s">
        <v>2658</v>
      </c>
      <c r="H393" s="1" t="s">
        <v>2659</v>
      </c>
      <c r="I393" s="2" t="s">
        <v>29</v>
      </c>
      <c r="J393" s="3">
        <v>92000</v>
      </c>
      <c r="K393" s="3">
        <v>1</v>
      </c>
      <c r="L393" s="3">
        <v>92000</v>
      </c>
      <c r="M393" s="1" t="s">
        <v>751</v>
      </c>
      <c r="N393" s="1" t="s">
        <v>40</v>
      </c>
      <c r="O393" s="3">
        <v>0</v>
      </c>
      <c r="P393" s="4" t="s">
        <v>5604</v>
      </c>
      <c r="Q393" s="1" t="b">
        <v>0</v>
      </c>
      <c r="R393" s="2">
        <v>1</v>
      </c>
      <c r="S393" s="3">
        <v>92000</v>
      </c>
      <c r="T393" s="2" t="s">
        <v>29</v>
      </c>
      <c r="U393" s="3">
        <v>0</v>
      </c>
      <c r="V393" s="2" t="s">
        <v>29</v>
      </c>
      <c r="W393" s="3">
        <v>0</v>
      </c>
      <c r="X393" s="2" t="s">
        <v>29</v>
      </c>
      <c r="Y393" s="3">
        <v>0</v>
      </c>
      <c r="Z393" s="1" t="s">
        <v>29</v>
      </c>
      <c r="AA393" s="1" t="b">
        <v>0</v>
      </c>
    </row>
    <row r="394" spans="1:27" x14ac:dyDescent="0.25">
      <c r="A394" s="1"/>
      <c r="B394" s="1"/>
      <c r="C394" s="2"/>
      <c r="D394" s="1"/>
      <c r="E394" s="2"/>
      <c r="F394" s="1"/>
      <c r="G394" s="1"/>
      <c r="H394" s="1"/>
      <c r="I394" s="2"/>
      <c r="J394" s="3"/>
      <c r="K394" s="3"/>
      <c r="L394" s="6">
        <f>SUBTOTAL(9,L393)</f>
        <v>92000</v>
      </c>
      <c r="M394" s="1"/>
      <c r="N394" s="1"/>
      <c r="O394" s="3"/>
      <c r="P394" s="4"/>
      <c r="Q394" s="1"/>
      <c r="R394" s="2"/>
      <c r="S394" s="3"/>
      <c r="T394" s="2"/>
      <c r="U394" s="3"/>
      <c r="V394" s="2"/>
      <c r="W394" s="3"/>
      <c r="X394" s="2"/>
      <c r="Y394" s="3"/>
      <c r="Z394" s="1"/>
      <c r="AA394" s="1"/>
    </row>
    <row r="395" spans="1:27" x14ac:dyDescent="0.25">
      <c r="A395" s="5" t="s">
        <v>5605</v>
      </c>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1:27" x14ac:dyDescent="0.25">
      <c r="A396" s="1" t="b">
        <v>0</v>
      </c>
      <c r="B396" s="1" t="s">
        <v>5606</v>
      </c>
      <c r="C396" s="2">
        <v>1</v>
      </c>
      <c r="D396" s="1" t="s">
        <v>776</v>
      </c>
      <c r="E396" s="2">
        <v>268</v>
      </c>
      <c r="F396" s="1" t="s">
        <v>2463</v>
      </c>
      <c r="G396" s="1" t="s">
        <v>2847</v>
      </c>
      <c r="H396" s="1" t="s">
        <v>2848</v>
      </c>
      <c r="I396" s="2" t="s">
        <v>29</v>
      </c>
      <c r="J396" s="3">
        <v>600</v>
      </c>
      <c r="K396" s="3">
        <v>20</v>
      </c>
      <c r="L396" s="3">
        <v>12000</v>
      </c>
      <c r="M396" s="1" t="s">
        <v>751</v>
      </c>
      <c r="N396" s="1" t="s">
        <v>40</v>
      </c>
      <c r="O396" s="3">
        <v>0</v>
      </c>
      <c r="P396" s="4" t="s">
        <v>5607</v>
      </c>
      <c r="Q396" s="1" t="b">
        <v>0</v>
      </c>
      <c r="R396" s="2">
        <v>20</v>
      </c>
      <c r="S396" s="3">
        <v>12000</v>
      </c>
      <c r="T396" s="2" t="s">
        <v>29</v>
      </c>
      <c r="U396" s="3">
        <v>0</v>
      </c>
      <c r="V396" s="2" t="s">
        <v>29</v>
      </c>
      <c r="W396" s="3">
        <v>0</v>
      </c>
      <c r="X396" s="2" t="s">
        <v>29</v>
      </c>
      <c r="Y396" s="3">
        <v>0</v>
      </c>
      <c r="Z396" s="1" t="s">
        <v>29</v>
      </c>
      <c r="AA396" s="1" t="b">
        <v>0</v>
      </c>
    </row>
    <row r="397" spans="1:27" x14ac:dyDescent="0.25">
      <c r="A397" s="1" t="b">
        <v>0</v>
      </c>
      <c r="B397" s="1" t="s">
        <v>5608</v>
      </c>
      <c r="C397" s="2">
        <v>1</v>
      </c>
      <c r="D397" s="1" t="s">
        <v>776</v>
      </c>
      <c r="E397" s="2">
        <v>269</v>
      </c>
      <c r="F397" s="1" t="s">
        <v>2463</v>
      </c>
      <c r="G397" s="1" t="s">
        <v>2851</v>
      </c>
      <c r="H397" s="1" t="s">
        <v>2848</v>
      </c>
      <c r="I397" s="2" t="s">
        <v>29</v>
      </c>
      <c r="J397" s="3">
        <v>2100</v>
      </c>
      <c r="K397" s="3">
        <v>1</v>
      </c>
      <c r="L397" s="3">
        <v>2100</v>
      </c>
      <c r="M397" s="1" t="s">
        <v>751</v>
      </c>
      <c r="N397" s="1" t="s">
        <v>40</v>
      </c>
      <c r="O397" s="3">
        <v>0</v>
      </c>
      <c r="P397" s="4" t="s">
        <v>5607</v>
      </c>
      <c r="Q397" s="1" t="b">
        <v>0</v>
      </c>
      <c r="R397" s="2">
        <v>1</v>
      </c>
      <c r="S397" s="3">
        <v>2100</v>
      </c>
      <c r="T397" s="2" t="s">
        <v>29</v>
      </c>
      <c r="U397" s="3">
        <v>0</v>
      </c>
      <c r="V397" s="2" t="s">
        <v>29</v>
      </c>
      <c r="W397" s="3">
        <v>0</v>
      </c>
      <c r="X397" s="2" t="s">
        <v>29</v>
      </c>
      <c r="Y397" s="3">
        <v>0</v>
      </c>
      <c r="Z397" s="1" t="s">
        <v>29</v>
      </c>
      <c r="AA397" s="1" t="b">
        <v>0</v>
      </c>
    </row>
    <row r="398" spans="1:27" x14ac:dyDescent="0.25">
      <c r="A398" s="1" t="b">
        <v>0</v>
      </c>
      <c r="B398" s="1" t="s">
        <v>5609</v>
      </c>
      <c r="C398" s="2">
        <v>1</v>
      </c>
      <c r="D398" s="1" t="s">
        <v>776</v>
      </c>
      <c r="E398" s="2">
        <v>270</v>
      </c>
      <c r="F398" s="1" t="s">
        <v>2463</v>
      </c>
      <c r="G398" s="1" t="s">
        <v>2853</v>
      </c>
      <c r="H398" s="1" t="s">
        <v>2854</v>
      </c>
      <c r="I398" s="2" t="s">
        <v>29</v>
      </c>
      <c r="J398" s="3">
        <v>300</v>
      </c>
      <c r="K398" s="3">
        <v>65</v>
      </c>
      <c r="L398" s="3">
        <v>19500</v>
      </c>
      <c r="M398" s="1" t="s">
        <v>751</v>
      </c>
      <c r="N398" s="1" t="s">
        <v>40</v>
      </c>
      <c r="O398" s="3">
        <v>0</v>
      </c>
      <c r="P398" s="4" t="s">
        <v>5607</v>
      </c>
      <c r="Q398" s="1" t="b">
        <v>0</v>
      </c>
      <c r="R398" s="2">
        <v>65</v>
      </c>
      <c r="S398" s="3">
        <v>19500</v>
      </c>
      <c r="T398" s="2" t="s">
        <v>29</v>
      </c>
      <c r="U398" s="3">
        <v>0</v>
      </c>
      <c r="V398" s="2" t="s">
        <v>29</v>
      </c>
      <c r="W398" s="3">
        <v>0</v>
      </c>
      <c r="X398" s="2" t="s">
        <v>29</v>
      </c>
      <c r="Y398" s="3">
        <v>0</v>
      </c>
      <c r="Z398" s="1" t="s">
        <v>29</v>
      </c>
      <c r="AA398" s="1" t="b">
        <v>0</v>
      </c>
    </row>
    <row r="399" spans="1:27" x14ac:dyDescent="0.25">
      <c r="A399" s="1" t="b">
        <v>0</v>
      </c>
      <c r="B399" s="1" t="s">
        <v>5610</v>
      </c>
      <c r="C399" s="2">
        <v>1</v>
      </c>
      <c r="D399" s="1" t="s">
        <v>776</v>
      </c>
      <c r="E399" s="2">
        <v>271</v>
      </c>
      <c r="F399" s="1" t="s">
        <v>2463</v>
      </c>
      <c r="G399" s="1" t="s">
        <v>2856</v>
      </c>
      <c r="H399" s="1" t="s">
        <v>2854</v>
      </c>
      <c r="I399" s="2" t="s">
        <v>29</v>
      </c>
      <c r="J399" s="3">
        <v>2300</v>
      </c>
      <c r="K399" s="3">
        <v>1</v>
      </c>
      <c r="L399" s="3">
        <v>2300</v>
      </c>
      <c r="M399" s="1" t="s">
        <v>751</v>
      </c>
      <c r="N399" s="1" t="s">
        <v>40</v>
      </c>
      <c r="O399" s="3">
        <v>0</v>
      </c>
      <c r="P399" s="4" t="s">
        <v>5607</v>
      </c>
      <c r="Q399" s="1" t="b">
        <v>0</v>
      </c>
      <c r="R399" s="2">
        <v>1</v>
      </c>
      <c r="S399" s="3">
        <v>2300</v>
      </c>
      <c r="T399" s="2" t="s">
        <v>29</v>
      </c>
      <c r="U399" s="3">
        <v>0</v>
      </c>
      <c r="V399" s="2" t="s">
        <v>29</v>
      </c>
      <c r="W399" s="3">
        <v>0</v>
      </c>
      <c r="X399" s="2" t="s">
        <v>29</v>
      </c>
      <c r="Y399" s="3">
        <v>0</v>
      </c>
      <c r="Z399" s="1" t="s">
        <v>29</v>
      </c>
      <c r="AA399" s="1" t="b">
        <v>0</v>
      </c>
    </row>
    <row r="400" spans="1:27" x14ac:dyDescent="0.25">
      <c r="A400" s="1"/>
      <c r="B400" s="1"/>
      <c r="C400" s="2"/>
      <c r="D400" s="1"/>
      <c r="E400" s="2"/>
      <c r="F400" s="1"/>
      <c r="G400" s="1"/>
      <c r="H400" s="1"/>
      <c r="I400" s="2"/>
      <c r="J400" s="3"/>
      <c r="K400" s="3"/>
      <c r="L400" s="6">
        <f>SUBTOTAL(9,L396:L399)</f>
        <v>35900</v>
      </c>
      <c r="M400" s="1"/>
      <c r="N400" s="1"/>
      <c r="O400" s="3"/>
      <c r="P400" s="4"/>
      <c r="Q400" s="1"/>
      <c r="R400" s="2"/>
      <c r="S400" s="3"/>
      <c r="T400" s="2"/>
      <c r="U400" s="3"/>
      <c r="V400" s="2"/>
      <c r="W400" s="3"/>
      <c r="X400" s="2"/>
      <c r="Y400" s="3"/>
      <c r="Z400" s="1"/>
      <c r="AA400" s="1"/>
    </row>
    <row r="401" spans="1:27" x14ac:dyDescent="0.25">
      <c r="A401" s="5" t="s">
        <v>5611</v>
      </c>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1:27" x14ac:dyDescent="0.25">
      <c r="A402" s="1" t="b">
        <v>0</v>
      </c>
      <c r="B402" s="1" t="s">
        <v>5612</v>
      </c>
      <c r="C402" s="2">
        <v>1</v>
      </c>
      <c r="D402" s="1" t="s">
        <v>27</v>
      </c>
      <c r="E402" s="2">
        <v>46</v>
      </c>
      <c r="F402" s="1" t="s">
        <v>2455</v>
      </c>
      <c r="G402" s="1" t="s">
        <v>2580</v>
      </c>
      <c r="H402" s="1" t="s">
        <v>2581</v>
      </c>
      <c r="I402" s="2" t="s">
        <v>29</v>
      </c>
      <c r="J402" s="3">
        <v>320000</v>
      </c>
      <c r="K402" s="3">
        <v>1</v>
      </c>
      <c r="L402" s="3">
        <v>320000</v>
      </c>
      <c r="M402" s="1" t="s">
        <v>751</v>
      </c>
      <c r="N402" s="1" t="s">
        <v>40</v>
      </c>
      <c r="O402" s="3">
        <v>0</v>
      </c>
      <c r="P402" s="4" t="s">
        <v>5613</v>
      </c>
      <c r="Q402" s="1" t="b">
        <v>0</v>
      </c>
      <c r="R402" s="2">
        <v>1</v>
      </c>
      <c r="S402" s="3">
        <v>320000</v>
      </c>
      <c r="T402" s="2" t="s">
        <v>29</v>
      </c>
      <c r="U402" s="3">
        <v>0</v>
      </c>
      <c r="V402" s="2" t="s">
        <v>29</v>
      </c>
      <c r="W402" s="3">
        <v>0</v>
      </c>
      <c r="X402" s="2" t="s">
        <v>29</v>
      </c>
      <c r="Y402" s="3">
        <v>0</v>
      </c>
      <c r="Z402" s="1" t="s">
        <v>29</v>
      </c>
      <c r="AA402" s="1" t="b">
        <v>0</v>
      </c>
    </row>
    <row r="403" spans="1:27" x14ac:dyDescent="0.25">
      <c r="A403" s="1"/>
      <c r="B403" s="1"/>
      <c r="C403" s="2"/>
      <c r="D403" s="1"/>
      <c r="E403" s="2"/>
      <c r="F403" s="1"/>
      <c r="G403" s="1"/>
      <c r="H403" s="1"/>
      <c r="I403" s="2"/>
      <c r="J403" s="3"/>
      <c r="K403" s="3"/>
      <c r="L403" s="6">
        <f>SUBTOTAL(9,L402)</f>
        <v>320000</v>
      </c>
      <c r="M403" s="1"/>
      <c r="N403" s="1"/>
      <c r="O403" s="3"/>
      <c r="P403" s="4"/>
      <c r="Q403" s="1"/>
      <c r="R403" s="2"/>
      <c r="S403" s="3"/>
      <c r="T403" s="2"/>
      <c r="U403" s="3"/>
      <c r="V403" s="2"/>
      <c r="W403" s="3"/>
      <c r="X403" s="2"/>
      <c r="Y403" s="3"/>
      <c r="Z403" s="1"/>
      <c r="AA403" s="1"/>
    </row>
    <row r="404" spans="1:27" x14ac:dyDescent="0.25">
      <c r="A404" s="5" t="s">
        <v>5614</v>
      </c>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1:27" x14ac:dyDescent="0.25">
      <c r="A405" s="1" t="b">
        <v>0</v>
      </c>
      <c r="B405" s="1" t="s">
        <v>5615</v>
      </c>
      <c r="C405" s="2">
        <v>1</v>
      </c>
      <c r="D405" s="1" t="s">
        <v>27</v>
      </c>
      <c r="E405" s="2">
        <v>53</v>
      </c>
      <c r="F405" s="1" t="s">
        <v>2455</v>
      </c>
      <c r="G405" s="1" t="s">
        <v>2582</v>
      </c>
      <c r="H405" s="1" t="s">
        <v>29</v>
      </c>
      <c r="I405" s="2" t="s">
        <v>29</v>
      </c>
      <c r="J405" s="3">
        <v>350</v>
      </c>
      <c r="K405" s="3">
        <v>96</v>
      </c>
      <c r="L405" s="3">
        <v>33600</v>
      </c>
      <c r="M405" s="1" t="s">
        <v>751</v>
      </c>
      <c r="N405" s="1" t="s">
        <v>40</v>
      </c>
      <c r="O405" s="3">
        <v>0</v>
      </c>
      <c r="P405" s="4" t="s">
        <v>5616</v>
      </c>
      <c r="Q405" s="1" t="b">
        <v>0</v>
      </c>
      <c r="R405" s="2">
        <v>96</v>
      </c>
      <c r="S405" s="3">
        <v>33600</v>
      </c>
      <c r="T405" s="2" t="s">
        <v>29</v>
      </c>
      <c r="U405" s="3">
        <v>0</v>
      </c>
      <c r="V405" s="2" t="s">
        <v>29</v>
      </c>
      <c r="W405" s="3">
        <v>0</v>
      </c>
      <c r="X405" s="2" t="s">
        <v>29</v>
      </c>
      <c r="Y405" s="3">
        <v>0</v>
      </c>
      <c r="Z405" s="1" t="s">
        <v>29</v>
      </c>
      <c r="AA405" s="1" t="b">
        <v>0</v>
      </c>
    </row>
    <row r="406" spans="1:27" x14ac:dyDescent="0.25">
      <c r="A406" s="1" t="b">
        <v>0</v>
      </c>
      <c r="B406" s="1" t="s">
        <v>5617</v>
      </c>
      <c r="C406" s="2">
        <v>1</v>
      </c>
      <c r="D406" s="1" t="s">
        <v>27</v>
      </c>
      <c r="E406" s="2">
        <v>175</v>
      </c>
      <c r="F406" s="1" t="s">
        <v>2412</v>
      </c>
      <c r="G406" s="1" t="s">
        <v>2583</v>
      </c>
      <c r="H406" s="1" t="s">
        <v>29</v>
      </c>
      <c r="I406" s="2" t="s">
        <v>29</v>
      </c>
      <c r="J406" s="3">
        <v>6636</v>
      </c>
      <c r="K406" s="3">
        <v>1</v>
      </c>
      <c r="L406" s="3">
        <v>6636</v>
      </c>
      <c r="M406" s="1" t="s">
        <v>751</v>
      </c>
      <c r="N406" s="1" t="s">
        <v>40</v>
      </c>
      <c r="O406" s="3">
        <v>0</v>
      </c>
      <c r="P406" s="4" t="s">
        <v>5616</v>
      </c>
      <c r="Q406" s="1" t="b">
        <v>0</v>
      </c>
      <c r="R406" s="2">
        <v>1</v>
      </c>
      <c r="S406" s="3">
        <v>6636</v>
      </c>
      <c r="T406" s="2" t="s">
        <v>29</v>
      </c>
      <c r="U406" s="3">
        <v>0</v>
      </c>
      <c r="V406" s="2" t="s">
        <v>29</v>
      </c>
      <c r="W406" s="3">
        <v>0</v>
      </c>
      <c r="X406" s="2" t="s">
        <v>29</v>
      </c>
      <c r="Y406" s="3">
        <v>0</v>
      </c>
      <c r="Z406" s="1" t="s">
        <v>29</v>
      </c>
      <c r="AA406" s="1" t="b">
        <v>0</v>
      </c>
    </row>
    <row r="407" spans="1:27" x14ac:dyDescent="0.25">
      <c r="A407" s="1"/>
      <c r="B407" s="1"/>
      <c r="C407" s="2"/>
      <c r="D407" s="1"/>
      <c r="E407" s="2"/>
      <c r="F407" s="1"/>
      <c r="G407" s="1"/>
      <c r="H407" s="1"/>
      <c r="I407" s="2"/>
      <c r="J407" s="3"/>
      <c r="K407" s="3"/>
      <c r="L407" s="6">
        <f>SUBTOTAL(9,L405:L406)</f>
        <v>40236</v>
      </c>
      <c r="M407" s="1"/>
      <c r="N407" s="1"/>
      <c r="O407" s="3"/>
      <c r="P407" s="4"/>
      <c r="Q407" s="1"/>
      <c r="R407" s="2"/>
      <c r="S407" s="3"/>
      <c r="T407" s="2"/>
      <c r="U407" s="3"/>
      <c r="V407" s="2"/>
      <c r="W407" s="3"/>
      <c r="X407" s="2"/>
      <c r="Y407" s="3"/>
      <c r="Z407" s="1"/>
      <c r="AA407" s="1"/>
    </row>
    <row r="408" spans="1:27" x14ac:dyDescent="0.25">
      <c r="A408" s="5" t="s">
        <v>5618</v>
      </c>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1:27" x14ac:dyDescent="0.25">
      <c r="A409" s="1" t="b">
        <v>0</v>
      </c>
      <c r="B409" s="1" t="s">
        <v>5619</v>
      </c>
      <c r="C409" s="2">
        <v>1</v>
      </c>
      <c r="D409" s="1" t="s">
        <v>27</v>
      </c>
      <c r="E409" s="2">
        <v>216</v>
      </c>
      <c r="F409" s="1" t="s">
        <v>2455</v>
      </c>
      <c r="G409" s="1" t="s">
        <v>5620</v>
      </c>
      <c r="H409" s="1" t="s">
        <v>5620</v>
      </c>
      <c r="I409" s="2" t="s">
        <v>29</v>
      </c>
      <c r="J409" s="3">
        <v>140</v>
      </c>
      <c r="K409" s="3">
        <v>615</v>
      </c>
      <c r="L409" s="3">
        <v>86100</v>
      </c>
      <c r="M409" s="1" t="s">
        <v>751</v>
      </c>
      <c r="N409" s="1" t="s">
        <v>40</v>
      </c>
      <c r="O409" s="3">
        <v>0</v>
      </c>
      <c r="P409" s="4" t="s">
        <v>5621</v>
      </c>
      <c r="Q409" s="1" t="b">
        <v>0</v>
      </c>
      <c r="R409" s="2">
        <v>615</v>
      </c>
      <c r="S409" s="3">
        <v>86100</v>
      </c>
      <c r="T409" s="2" t="s">
        <v>29</v>
      </c>
      <c r="U409" s="3">
        <v>0</v>
      </c>
      <c r="V409" s="2" t="s">
        <v>29</v>
      </c>
      <c r="W409" s="3">
        <v>0</v>
      </c>
      <c r="X409" s="2" t="s">
        <v>29</v>
      </c>
      <c r="Y409" s="3">
        <v>0</v>
      </c>
      <c r="Z409" s="1" t="s">
        <v>29</v>
      </c>
      <c r="AA409" s="1" t="b">
        <v>0</v>
      </c>
    </row>
    <row r="410" spans="1:27" x14ac:dyDescent="0.25">
      <c r="A410" s="1" t="b">
        <v>0</v>
      </c>
      <c r="B410" s="1" t="s">
        <v>5622</v>
      </c>
      <c r="C410" s="2">
        <v>1</v>
      </c>
      <c r="D410" s="1" t="s">
        <v>27</v>
      </c>
      <c r="E410" s="2">
        <v>224</v>
      </c>
      <c r="F410" s="1" t="s">
        <v>2455</v>
      </c>
      <c r="G410" s="1" t="s">
        <v>5623</v>
      </c>
      <c r="H410" s="1" t="s">
        <v>5623</v>
      </c>
      <c r="I410" s="2" t="s">
        <v>29</v>
      </c>
      <c r="J410" s="3">
        <v>150</v>
      </c>
      <c r="K410" s="3">
        <v>615</v>
      </c>
      <c r="L410" s="3">
        <v>92250</v>
      </c>
      <c r="M410" s="1" t="s">
        <v>751</v>
      </c>
      <c r="N410" s="1" t="s">
        <v>40</v>
      </c>
      <c r="O410" s="3">
        <v>0</v>
      </c>
      <c r="P410" s="4" t="s">
        <v>5621</v>
      </c>
      <c r="Q410" s="1" t="b">
        <v>0</v>
      </c>
      <c r="R410" s="2">
        <v>615</v>
      </c>
      <c r="S410" s="3">
        <v>92250</v>
      </c>
      <c r="T410" s="2" t="s">
        <v>29</v>
      </c>
      <c r="U410" s="3">
        <v>0</v>
      </c>
      <c r="V410" s="2" t="s">
        <v>29</v>
      </c>
      <c r="W410" s="3">
        <v>0</v>
      </c>
      <c r="X410" s="2" t="s">
        <v>29</v>
      </c>
      <c r="Y410" s="3">
        <v>0</v>
      </c>
      <c r="Z410" s="1" t="s">
        <v>29</v>
      </c>
      <c r="AA410" s="1" t="b">
        <v>0</v>
      </c>
    </row>
    <row r="411" spans="1:27" x14ac:dyDescent="0.25">
      <c r="A411" s="1" t="b">
        <v>0</v>
      </c>
      <c r="B411" s="1" t="s">
        <v>5624</v>
      </c>
      <c r="C411" s="2">
        <v>1</v>
      </c>
      <c r="D411" s="1" t="s">
        <v>27</v>
      </c>
      <c r="E411" s="2">
        <v>329</v>
      </c>
      <c r="F411" s="1" t="s">
        <v>2455</v>
      </c>
      <c r="G411" s="1" t="s">
        <v>5625</v>
      </c>
      <c r="H411" s="1" t="s">
        <v>5625</v>
      </c>
      <c r="I411" s="2" t="s">
        <v>29</v>
      </c>
      <c r="J411" s="3">
        <v>133</v>
      </c>
      <c r="K411" s="3">
        <v>300</v>
      </c>
      <c r="L411" s="3">
        <v>39900</v>
      </c>
      <c r="M411" s="1" t="s">
        <v>751</v>
      </c>
      <c r="N411" s="1" t="s">
        <v>40</v>
      </c>
      <c r="O411" s="3">
        <v>0</v>
      </c>
      <c r="P411" s="4" t="s">
        <v>5621</v>
      </c>
      <c r="Q411" s="1" t="b">
        <v>0</v>
      </c>
      <c r="R411" s="2">
        <v>300</v>
      </c>
      <c r="S411" s="3">
        <v>39900</v>
      </c>
      <c r="T411" s="2" t="s">
        <v>29</v>
      </c>
      <c r="U411" s="3">
        <v>0</v>
      </c>
      <c r="V411" s="2" t="s">
        <v>29</v>
      </c>
      <c r="W411" s="3">
        <v>0</v>
      </c>
      <c r="X411" s="2" t="s">
        <v>29</v>
      </c>
      <c r="Y411" s="3">
        <v>0</v>
      </c>
      <c r="Z411" s="1" t="s">
        <v>29</v>
      </c>
      <c r="AA411" s="1" t="b">
        <v>0</v>
      </c>
    </row>
    <row r="412" spans="1:27" x14ac:dyDescent="0.25">
      <c r="A412" s="1" t="b">
        <v>0</v>
      </c>
      <c r="B412" s="1" t="s">
        <v>5626</v>
      </c>
      <c r="C412" s="2">
        <v>1</v>
      </c>
      <c r="D412" s="1" t="s">
        <v>27</v>
      </c>
      <c r="E412" s="2">
        <v>330</v>
      </c>
      <c r="F412" s="1" t="s">
        <v>2455</v>
      </c>
      <c r="G412" s="1" t="s">
        <v>5627</v>
      </c>
      <c r="H412" s="1" t="s">
        <v>5627</v>
      </c>
      <c r="I412" s="2" t="s">
        <v>29</v>
      </c>
      <c r="J412" s="3">
        <v>68</v>
      </c>
      <c r="K412" s="3">
        <v>500</v>
      </c>
      <c r="L412" s="3">
        <v>34000</v>
      </c>
      <c r="M412" s="1" t="s">
        <v>751</v>
      </c>
      <c r="N412" s="1" t="s">
        <v>40</v>
      </c>
      <c r="O412" s="3">
        <v>0</v>
      </c>
      <c r="P412" s="4" t="s">
        <v>5621</v>
      </c>
      <c r="Q412" s="1" t="b">
        <v>0</v>
      </c>
      <c r="R412" s="2">
        <v>500</v>
      </c>
      <c r="S412" s="3">
        <v>34000</v>
      </c>
      <c r="T412" s="2" t="s">
        <v>29</v>
      </c>
      <c r="U412" s="3">
        <v>0</v>
      </c>
      <c r="V412" s="2" t="s">
        <v>29</v>
      </c>
      <c r="W412" s="3">
        <v>0</v>
      </c>
      <c r="X412" s="2" t="s">
        <v>29</v>
      </c>
      <c r="Y412" s="3">
        <v>0</v>
      </c>
      <c r="Z412" s="1" t="s">
        <v>29</v>
      </c>
      <c r="AA412" s="1" t="b">
        <v>0</v>
      </c>
    </row>
    <row r="413" spans="1:27" x14ac:dyDescent="0.25">
      <c r="A413" s="1" t="b">
        <v>0</v>
      </c>
      <c r="B413" s="1" t="s">
        <v>5628</v>
      </c>
      <c r="C413" s="2">
        <v>1</v>
      </c>
      <c r="D413" s="1" t="s">
        <v>27</v>
      </c>
      <c r="E413" s="2">
        <v>331</v>
      </c>
      <c r="F413" s="1" t="s">
        <v>2455</v>
      </c>
      <c r="G413" s="1" t="s">
        <v>5629</v>
      </c>
      <c r="H413" s="1" t="s">
        <v>5629</v>
      </c>
      <c r="I413" s="2" t="s">
        <v>29</v>
      </c>
      <c r="J413" s="3">
        <v>440</v>
      </c>
      <c r="K413" s="3">
        <v>2000</v>
      </c>
      <c r="L413" s="3">
        <v>880000</v>
      </c>
      <c r="M413" s="1" t="s">
        <v>751</v>
      </c>
      <c r="N413" s="1" t="s">
        <v>40</v>
      </c>
      <c r="O413" s="3">
        <v>0</v>
      </c>
      <c r="P413" s="4" t="s">
        <v>5621</v>
      </c>
      <c r="Q413" s="1" t="b">
        <v>0</v>
      </c>
      <c r="R413" s="2">
        <v>2000</v>
      </c>
      <c r="S413" s="3">
        <v>880000</v>
      </c>
      <c r="T413" s="2" t="s">
        <v>29</v>
      </c>
      <c r="U413" s="3">
        <v>0</v>
      </c>
      <c r="V413" s="2" t="s">
        <v>29</v>
      </c>
      <c r="W413" s="3">
        <v>0</v>
      </c>
      <c r="X413" s="2" t="s">
        <v>29</v>
      </c>
      <c r="Y413" s="3">
        <v>0</v>
      </c>
      <c r="Z413" s="1" t="s">
        <v>29</v>
      </c>
      <c r="AA413" s="1" t="b">
        <v>0</v>
      </c>
    </row>
    <row r="414" spans="1:27" x14ac:dyDescent="0.25">
      <c r="A414" s="1"/>
      <c r="B414" s="1"/>
      <c r="C414" s="2"/>
      <c r="D414" s="1"/>
      <c r="E414" s="2"/>
      <c r="F414" s="1"/>
      <c r="G414" s="1"/>
      <c r="H414" s="1"/>
      <c r="I414" s="2"/>
      <c r="J414" s="3"/>
      <c r="K414" s="3"/>
      <c r="L414" s="6">
        <f>SUBTOTAL(9,L409:L413)</f>
        <v>1132250</v>
      </c>
      <c r="M414" s="1"/>
      <c r="N414" s="1"/>
      <c r="O414" s="3"/>
      <c r="P414" s="4"/>
      <c r="Q414" s="1"/>
      <c r="R414" s="2"/>
      <c r="S414" s="3"/>
      <c r="T414" s="2"/>
      <c r="U414" s="3"/>
      <c r="V414" s="2"/>
      <c r="W414" s="3"/>
      <c r="X414" s="2"/>
      <c r="Y414" s="3"/>
      <c r="Z414" s="1"/>
      <c r="AA414" s="1"/>
    </row>
    <row r="415" spans="1:27" x14ac:dyDescent="0.25">
      <c r="A415" s="5" t="s">
        <v>5630</v>
      </c>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1:27" x14ac:dyDescent="0.25">
      <c r="A416" s="1" t="b">
        <v>0</v>
      </c>
      <c r="B416" s="1" t="s">
        <v>5631</v>
      </c>
      <c r="C416" s="2">
        <v>1</v>
      </c>
      <c r="D416" s="1" t="s">
        <v>776</v>
      </c>
      <c r="E416" s="2">
        <v>92</v>
      </c>
      <c r="F416" s="1" t="s">
        <v>2626</v>
      </c>
      <c r="G416" s="1" t="s">
        <v>5632</v>
      </c>
      <c r="H416" s="1" t="s">
        <v>2633</v>
      </c>
      <c r="I416" s="2" t="s">
        <v>29</v>
      </c>
      <c r="J416" s="3">
        <v>20000</v>
      </c>
      <c r="K416" s="3">
        <v>12</v>
      </c>
      <c r="L416" s="3">
        <v>240000</v>
      </c>
      <c r="M416" s="1" t="s">
        <v>751</v>
      </c>
      <c r="N416" s="1" t="s">
        <v>40</v>
      </c>
      <c r="O416" s="3">
        <v>0</v>
      </c>
      <c r="P416" s="4" t="s">
        <v>5633</v>
      </c>
      <c r="Q416" s="1" t="b">
        <v>0</v>
      </c>
      <c r="R416" s="2">
        <v>12</v>
      </c>
      <c r="S416" s="3">
        <v>240000</v>
      </c>
      <c r="T416" s="2" t="s">
        <v>29</v>
      </c>
      <c r="U416" s="3">
        <v>0</v>
      </c>
      <c r="V416" s="2" t="s">
        <v>29</v>
      </c>
      <c r="W416" s="3">
        <v>0</v>
      </c>
      <c r="X416" s="2" t="s">
        <v>29</v>
      </c>
      <c r="Y416" s="3">
        <v>0</v>
      </c>
      <c r="Z416" s="1" t="s">
        <v>29</v>
      </c>
      <c r="AA416" s="1" t="b">
        <v>0</v>
      </c>
    </row>
    <row r="417" spans="1:27" x14ac:dyDescent="0.25">
      <c r="A417" s="1"/>
      <c r="B417" s="1"/>
      <c r="C417" s="2"/>
      <c r="D417" s="1"/>
      <c r="E417" s="2"/>
      <c r="F417" s="1"/>
      <c r="G417" s="1"/>
      <c r="H417" s="1"/>
      <c r="I417" s="2"/>
      <c r="J417" s="3"/>
      <c r="K417" s="3"/>
      <c r="L417" s="6">
        <f>SUBTOTAL(9,L416)</f>
        <v>240000</v>
      </c>
      <c r="M417" s="1"/>
      <c r="N417" s="1"/>
      <c r="O417" s="3"/>
      <c r="P417" s="4"/>
      <c r="Q417" s="1"/>
      <c r="R417" s="2"/>
      <c r="S417" s="3"/>
      <c r="T417" s="2"/>
      <c r="U417" s="3"/>
      <c r="V417" s="2"/>
      <c r="W417" s="3"/>
      <c r="X417" s="2"/>
      <c r="Y417" s="3"/>
      <c r="Z417" s="1"/>
      <c r="AA417" s="1"/>
    </row>
    <row r="418" spans="1:27" x14ac:dyDescent="0.25">
      <c r="A418" s="5" t="s">
        <v>5634</v>
      </c>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1:27" x14ac:dyDescent="0.25">
      <c r="A419" s="1" t="b">
        <v>0</v>
      </c>
      <c r="B419" s="1" t="s">
        <v>5635</v>
      </c>
      <c r="C419" s="2">
        <v>4</v>
      </c>
      <c r="D419" s="1" t="s">
        <v>848</v>
      </c>
      <c r="E419" s="2">
        <v>108</v>
      </c>
      <c r="F419" s="1" t="s">
        <v>2626</v>
      </c>
      <c r="G419" s="1" t="s">
        <v>2645</v>
      </c>
      <c r="H419" s="1" t="s">
        <v>29</v>
      </c>
      <c r="I419" s="2" t="s">
        <v>29</v>
      </c>
      <c r="J419" s="3">
        <v>1666</v>
      </c>
      <c r="K419" s="3">
        <v>210</v>
      </c>
      <c r="L419" s="3">
        <v>349860</v>
      </c>
      <c r="M419" s="1" t="s">
        <v>751</v>
      </c>
      <c r="N419" s="1" t="s">
        <v>40</v>
      </c>
      <c r="O419" s="3">
        <v>0</v>
      </c>
      <c r="P419" s="4" t="s">
        <v>5636</v>
      </c>
      <c r="Q419" s="1" t="b">
        <v>0</v>
      </c>
      <c r="R419" s="2">
        <v>210</v>
      </c>
      <c r="S419" s="3">
        <v>349860</v>
      </c>
      <c r="T419" s="2" t="s">
        <v>29</v>
      </c>
      <c r="U419" s="3">
        <v>0</v>
      </c>
      <c r="V419" s="2" t="s">
        <v>29</v>
      </c>
      <c r="W419" s="3">
        <v>0</v>
      </c>
      <c r="X419" s="2" t="s">
        <v>29</v>
      </c>
      <c r="Y419" s="3">
        <v>0</v>
      </c>
      <c r="Z419" s="1" t="s">
        <v>29</v>
      </c>
      <c r="AA419" s="1" t="b">
        <v>0</v>
      </c>
    </row>
    <row r="420" spans="1:27" x14ac:dyDescent="0.25">
      <c r="A420" s="1"/>
      <c r="B420" s="1"/>
      <c r="C420" s="2"/>
      <c r="D420" s="1"/>
      <c r="E420" s="2"/>
      <c r="F420" s="1"/>
      <c r="G420" s="1"/>
      <c r="H420" s="1"/>
      <c r="I420" s="2"/>
      <c r="J420" s="3"/>
      <c r="K420" s="3"/>
      <c r="L420" s="6">
        <f>SUBTOTAL(9,L419)</f>
        <v>349860</v>
      </c>
      <c r="M420" s="1"/>
      <c r="N420" s="1"/>
      <c r="O420" s="3"/>
      <c r="P420" s="4"/>
      <c r="Q420" s="1"/>
      <c r="R420" s="2"/>
      <c r="S420" s="3"/>
      <c r="T420" s="2"/>
      <c r="U420" s="3"/>
      <c r="V420" s="2"/>
      <c r="W420" s="3"/>
      <c r="X420" s="2"/>
      <c r="Y420" s="3"/>
      <c r="Z420" s="1"/>
      <c r="AA420" s="1"/>
    </row>
    <row r="421" spans="1:27" x14ac:dyDescent="0.25">
      <c r="A421" s="5" t="s">
        <v>5637</v>
      </c>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1:27" x14ac:dyDescent="0.25">
      <c r="A422" s="1" t="b">
        <v>0</v>
      </c>
      <c r="B422" s="1" t="s">
        <v>5638</v>
      </c>
      <c r="C422" s="2">
        <v>4</v>
      </c>
      <c r="D422" s="1" t="s">
        <v>848</v>
      </c>
      <c r="E422" s="2">
        <v>106</v>
      </c>
      <c r="F422" s="1" t="s">
        <v>2463</v>
      </c>
      <c r="G422" s="1" t="s">
        <v>2649</v>
      </c>
      <c r="H422" s="1" t="s">
        <v>2650</v>
      </c>
      <c r="I422" s="2" t="s">
        <v>29</v>
      </c>
      <c r="J422" s="3">
        <v>250000</v>
      </c>
      <c r="K422" s="3">
        <v>1</v>
      </c>
      <c r="L422" s="3">
        <v>250000</v>
      </c>
      <c r="M422" s="1" t="s">
        <v>751</v>
      </c>
      <c r="N422" s="1" t="s">
        <v>40</v>
      </c>
      <c r="O422" s="3">
        <v>0</v>
      </c>
      <c r="P422" s="4" t="s">
        <v>5639</v>
      </c>
      <c r="Q422" s="1" t="b">
        <v>0</v>
      </c>
      <c r="R422" s="2">
        <v>1</v>
      </c>
      <c r="S422" s="3">
        <v>250000</v>
      </c>
      <c r="T422" s="2" t="s">
        <v>29</v>
      </c>
      <c r="U422" s="3">
        <v>0</v>
      </c>
      <c r="V422" s="2" t="s">
        <v>29</v>
      </c>
      <c r="W422" s="3">
        <v>0</v>
      </c>
      <c r="X422" s="2" t="s">
        <v>29</v>
      </c>
      <c r="Y422" s="3">
        <v>0</v>
      </c>
      <c r="Z422" s="1" t="s">
        <v>29</v>
      </c>
      <c r="AA422" s="1" t="b">
        <v>0</v>
      </c>
    </row>
    <row r="423" spans="1:27" x14ac:dyDescent="0.25">
      <c r="A423" s="1"/>
      <c r="B423" s="1"/>
      <c r="C423" s="2"/>
      <c r="D423" s="1"/>
      <c r="E423" s="2"/>
      <c r="F423" s="1"/>
      <c r="G423" s="1"/>
      <c r="H423" s="1"/>
      <c r="I423" s="2"/>
      <c r="J423" s="3"/>
      <c r="K423" s="3"/>
      <c r="L423" s="6">
        <f>SUBTOTAL(9,L422)</f>
        <v>250000</v>
      </c>
      <c r="M423" s="1"/>
      <c r="N423" s="1"/>
      <c r="O423" s="3"/>
      <c r="P423" s="4"/>
      <c r="Q423" s="1"/>
      <c r="R423" s="2"/>
      <c r="S423" s="3"/>
      <c r="T423" s="2"/>
      <c r="U423" s="3"/>
      <c r="V423" s="2"/>
      <c r="W423" s="3"/>
      <c r="X423" s="2"/>
      <c r="Y423" s="3"/>
      <c r="Z423" s="1"/>
      <c r="AA423" s="1"/>
    </row>
    <row r="424" spans="1:27" x14ac:dyDescent="0.25">
      <c r="A424" s="5" t="s">
        <v>5640</v>
      </c>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1:27" x14ac:dyDescent="0.25">
      <c r="A425" s="1" t="b">
        <v>0</v>
      </c>
      <c r="B425" s="1" t="s">
        <v>5641</v>
      </c>
      <c r="C425" s="2">
        <v>1</v>
      </c>
      <c r="D425" s="1" t="s">
        <v>27</v>
      </c>
      <c r="E425" s="2">
        <v>93</v>
      </c>
      <c r="F425" s="1" t="s">
        <v>2412</v>
      </c>
      <c r="G425" s="1" t="s">
        <v>5642</v>
      </c>
      <c r="H425" s="1" t="s">
        <v>29</v>
      </c>
      <c r="I425" s="2" t="s">
        <v>29</v>
      </c>
      <c r="J425" s="3">
        <v>20000</v>
      </c>
      <c r="K425" s="3">
        <v>12</v>
      </c>
      <c r="L425" s="3">
        <v>240000</v>
      </c>
      <c r="M425" s="1" t="s">
        <v>751</v>
      </c>
      <c r="N425" s="1" t="s">
        <v>40</v>
      </c>
      <c r="O425" s="3">
        <v>0</v>
      </c>
      <c r="P425" s="4" t="s">
        <v>5643</v>
      </c>
      <c r="Q425" s="1" t="b">
        <v>0</v>
      </c>
      <c r="R425" s="2">
        <v>12</v>
      </c>
      <c r="S425" s="3">
        <v>240000</v>
      </c>
      <c r="T425" s="2" t="s">
        <v>29</v>
      </c>
      <c r="U425" s="3">
        <v>0</v>
      </c>
      <c r="V425" s="2" t="s">
        <v>29</v>
      </c>
      <c r="W425" s="3">
        <v>0</v>
      </c>
      <c r="X425" s="2" t="s">
        <v>29</v>
      </c>
      <c r="Y425" s="3">
        <v>0</v>
      </c>
      <c r="Z425" s="1" t="s">
        <v>29</v>
      </c>
      <c r="AA425" s="1" t="b">
        <v>0</v>
      </c>
    </row>
    <row r="426" spans="1:27" x14ac:dyDescent="0.25">
      <c r="A426" s="1"/>
      <c r="B426" s="1"/>
      <c r="C426" s="2"/>
      <c r="D426" s="1"/>
      <c r="E426" s="2"/>
      <c r="F426" s="1"/>
      <c r="G426" s="1"/>
      <c r="H426" s="1"/>
      <c r="I426" s="2"/>
      <c r="J426" s="3"/>
      <c r="K426" s="3"/>
      <c r="L426" s="6">
        <f>SUBTOTAL(9,L425)</f>
        <v>240000</v>
      </c>
      <c r="M426" s="1"/>
      <c r="N426" s="1"/>
      <c r="O426" s="3"/>
      <c r="P426" s="4"/>
      <c r="Q426" s="1"/>
      <c r="R426" s="2"/>
      <c r="S426" s="3"/>
      <c r="T426" s="2"/>
      <c r="U426" s="3"/>
      <c r="V426" s="2"/>
      <c r="W426" s="3"/>
      <c r="X426" s="2"/>
      <c r="Y426" s="3"/>
      <c r="Z426" s="1"/>
      <c r="AA426" s="1"/>
    </row>
    <row r="427" spans="1:27" x14ac:dyDescent="0.25">
      <c r="A427" s="5" t="s">
        <v>5644</v>
      </c>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1:27" x14ac:dyDescent="0.25">
      <c r="A428" s="1" t="b">
        <v>0</v>
      </c>
      <c r="B428" s="1" t="s">
        <v>5645</v>
      </c>
      <c r="C428" s="2">
        <v>1</v>
      </c>
      <c r="D428" s="1" t="s">
        <v>27</v>
      </c>
      <c r="E428" s="2">
        <v>121</v>
      </c>
      <c r="F428" s="1" t="s">
        <v>2463</v>
      </c>
      <c r="G428" s="1" t="s">
        <v>2663</v>
      </c>
      <c r="H428" s="1" t="s">
        <v>29</v>
      </c>
      <c r="I428" s="2" t="s">
        <v>29</v>
      </c>
      <c r="J428" s="3">
        <v>170000</v>
      </c>
      <c r="K428" s="3">
        <v>1</v>
      </c>
      <c r="L428" s="3">
        <v>170000</v>
      </c>
      <c r="M428" s="1" t="s">
        <v>751</v>
      </c>
      <c r="N428" s="1" t="s">
        <v>40</v>
      </c>
      <c r="O428" s="3">
        <v>0</v>
      </c>
      <c r="P428" s="4" t="s">
        <v>5646</v>
      </c>
      <c r="Q428" s="1" t="b">
        <v>0</v>
      </c>
      <c r="R428" s="2">
        <v>1</v>
      </c>
      <c r="S428" s="3">
        <v>170000</v>
      </c>
      <c r="T428" s="2" t="s">
        <v>29</v>
      </c>
      <c r="U428" s="3">
        <v>0</v>
      </c>
      <c r="V428" s="2" t="s">
        <v>29</v>
      </c>
      <c r="W428" s="3">
        <v>0</v>
      </c>
      <c r="X428" s="2" t="s">
        <v>29</v>
      </c>
      <c r="Y428" s="3">
        <v>0</v>
      </c>
      <c r="Z428" s="1" t="s">
        <v>29</v>
      </c>
      <c r="AA428" s="1" t="b">
        <v>0</v>
      </c>
    </row>
    <row r="429" spans="1:27" x14ac:dyDescent="0.25">
      <c r="A429" s="1"/>
      <c r="B429" s="1"/>
      <c r="C429" s="2"/>
      <c r="D429" s="1"/>
      <c r="E429" s="2"/>
      <c r="F429" s="1"/>
      <c r="G429" s="1"/>
      <c r="H429" s="1"/>
      <c r="I429" s="2"/>
      <c r="J429" s="3"/>
      <c r="K429" s="3"/>
      <c r="L429" s="6">
        <f>SUBTOTAL(9,L428)</f>
        <v>170000</v>
      </c>
      <c r="M429" s="1"/>
      <c r="N429" s="1"/>
      <c r="O429" s="3"/>
      <c r="P429" s="4"/>
      <c r="Q429" s="1"/>
      <c r="R429" s="2"/>
      <c r="S429" s="3"/>
      <c r="T429" s="2"/>
      <c r="U429" s="3"/>
      <c r="V429" s="2"/>
      <c r="W429" s="3"/>
      <c r="X429" s="2"/>
      <c r="Y429" s="3"/>
      <c r="Z429" s="1"/>
      <c r="AA429" s="1"/>
    </row>
    <row r="430" spans="1:27" x14ac:dyDescent="0.25">
      <c r="A430" s="5" t="s">
        <v>5647</v>
      </c>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1:27" x14ac:dyDescent="0.25">
      <c r="A431" s="1" t="b">
        <v>0</v>
      </c>
      <c r="B431" s="1" t="s">
        <v>5648</v>
      </c>
      <c r="C431" s="2">
        <v>1</v>
      </c>
      <c r="D431" s="1" t="s">
        <v>65</v>
      </c>
      <c r="E431" s="2">
        <v>99</v>
      </c>
      <c r="F431" s="1" t="s">
        <v>2626</v>
      </c>
      <c r="G431" s="1" t="s">
        <v>2637</v>
      </c>
      <c r="H431" s="1" t="s">
        <v>29</v>
      </c>
      <c r="I431" s="2" t="s">
        <v>29</v>
      </c>
      <c r="J431" s="3">
        <v>10000</v>
      </c>
      <c r="K431" s="3">
        <v>2</v>
      </c>
      <c r="L431" s="3">
        <v>20000</v>
      </c>
      <c r="M431" s="1" t="s">
        <v>751</v>
      </c>
      <c r="N431" s="1" t="s">
        <v>40</v>
      </c>
      <c r="O431" s="3">
        <v>0</v>
      </c>
      <c r="P431" s="4" t="s">
        <v>5649</v>
      </c>
      <c r="Q431" s="1" t="b">
        <v>0</v>
      </c>
      <c r="R431" s="2">
        <v>2</v>
      </c>
      <c r="S431" s="3">
        <v>20000</v>
      </c>
      <c r="T431" s="2" t="s">
        <v>29</v>
      </c>
      <c r="U431" s="3">
        <v>0</v>
      </c>
      <c r="V431" s="2" t="s">
        <v>29</v>
      </c>
      <c r="W431" s="3">
        <v>0</v>
      </c>
      <c r="X431" s="2" t="s">
        <v>29</v>
      </c>
      <c r="Y431" s="3">
        <v>0</v>
      </c>
      <c r="Z431" s="1" t="s">
        <v>29</v>
      </c>
      <c r="AA431" s="1" t="b">
        <v>0</v>
      </c>
    </row>
    <row r="432" spans="1:27" x14ac:dyDescent="0.25">
      <c r="A432" s="1"/>
      <c r="B432" s="1"/>
      <c r="C432" s="2"/>
      <c r="D432" s="1"/>
      <c r="E432" s="2"/>
      <c r="F432" s="1"/>
      <c r="G432" s="1"/>
      <c r="H432" s="1"/>
      <c r="I432" s="2"/>
      <c r="J432" s="3"/>
      <c r="K432" s="3"/>
      <c r="L432" s="6">
        <f>SUBTOTAL(9,L431)</f>
        <v>20000</v>
      </c>
      <c r="M432" s="1"/>
      <c r="N432" s="1"/>
      <c r="O432" s="3"/>
      <c r="P432" s="4"/>
      <c r="Q432" s="1"/>
      <c r="R432" s="2"/>
      <c r="S432" s="3"/>
      <c r="T432" s="2"/>
      <c r="U432" s="3"/>
      <c r="V432" s="2"/>
      <c r="W432" s="3"/>
      <c r="X432" s="2"/>
      <c r="Y432" s="3"/>
      <c r="Z432" s="1"/>
      <c r="AA432" s="1"/>
    </row>
    <row r="433" spans="1:27" x14ac:dyDescent="0.25">
      <c r="A433" s="5" t="s">
        <v>5650</v>
      </c>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1:27" x14ac:dyDescent="0.25">
      <c r="A434" s="1" t="b">
        <v>0</v>
      </c>
      <c r="B434" s="1" t="s">
        <v>5651</v>
      </c>
      <c r="C434" s="2">
        <v>2</v>
      </c>
      <c r="D434" s="1" t="s">
        <v>767</v>
      </c>
      <c r="E434" s="2">
        <v>89</v>
      </c>
      <c r="F434" s="1" t="s">
        <v>2626</v>
      </c>
      <c r="G434" s="1" t="s">
        <v>2654</v>
      </c>
      <c r="H434" s="1" t="s">
        <v>29</v>
      </c>
      <c r="I434" s="2" t="s">
        <v>29</v>
      </c>
      <c r="J434" s="3">
        <v>50000</v>
      </c>
      <c r="K434" s="3">
        <v>2</v>
      </c>
      <c r="L434" s="3">
        <v>100000</v>
      </c>
      <c r="M434" s="1" t="s">
        <v>751</v>
      </c>
      <c r="N434" s="1" t="s">
        <v>40</v>
      </c>
      <c r="O434" s="3">
        <v>0</v>
      </c>
      <c r="P434" s="4" t="s">
        <v>5652</v>
      </c>
      <c r="Q434" s="1" t="b">
        <v>0</v>
      </c>
      <c r="R434" s="2">
        <v>2</v>
      </c>
      <c r="S434" s="3">
        <v>100000</v>
      </c>
      <c r="T434" s="2" t="s">
        <v>29</v>
      </c>
      <c r="U434" s="3">
        <v>0</v>
      </c>
      <c r="V434" s="2" t="s">
        <v>29</v>
      </c>
      <c r="W434" s="3">
        <v>0</v>
      </c>
      <c r="X434" s="2" t="s">
        <v>29</v>
      </c>
      <c r="Y434" s="3">
        <v>0</v>
      </c>
      <c r="Z434" s="1" t="s">
        <v>29</v>
      </c>
      <c r="AA434" s="1" t="b">
        <v>0</v>
      </c>
    </row>
    <row r="435" spans="1:27" x14ac:dyDescent="0.25">
      <c r="A435" s="1"/>
      <c r="B435" s="1"/>
      <c r="C435" s="2"/>
      <c r="D435" s="1"/>
      <c r="E435" s="2"/>
      <c r="F435" s="1"/>
      <c r="G435" s="1"/>
      <c r="H435" s="1"/>
      <c r="I435" s="2"/>
      <c r="J435" s="3"/>
      <c r="K435" s="3"/>
      <c r="L435" s="6">
        <f>SUBTOTAL(9,L434)</f>
        <v>100000</v>
      </c>
      <c r="M435" s="1"/>
      <c r="N435" s="1"/>
      <c r="O435" s="3"/>
      <c r="P435" s="4"/>
      <c r="Q435" s="1"/>
      <c r="R435" s="2"/>
      <c r="S435" s="3"/>
      <c r="T435" s="2"/>
      <c r="U435" s="3"/>
      <c r="V435" s="2"/>
      <c r="W435" s="3"/>
      <c r="X435" s="2"/>
      <c r="Y435" s="3"/>
      <c r="Z435" s="1"/>
      <c r="AA435" s="1"/>
    </row>
    <row r="436" spans="1:27" x14ac:dyDescent="0.25">
      <c r="A436" s="5" t="s">
        <v>5653</v>
      </c>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1:27" x14ac:dyDescent="0.25">
      <c r="A437" s="1" t="b">
        <v>0</v>
      </c>
      <c r="B437" s="1" t="s">
        <v>5654</v>
      </c>
      <c r="C437" s="2">
        <v>1</v>
      </c>
      <c r="D437" s="1" t="s">
        <v>776</v>
      </c>
      <c r="E437" s="2">
        <v>105</v>
      </c>
      <c r="F437" s="1" t="s">
        <v>2463</v>
      </c>
      <c r="G437" s="1" t="s">
        <v>2742</v>
      </c>
      <c r="H437" s="1" t="s">
        <v>2743</v>
      </c>
      <c r="I437" s="2" t="s">
        <v>29</v>
      </c>
      <c r="J437" s="3">
        <v>130000</v>
      </c>
      <c r="K437" s="3">
        <v>1</v>
      </c>
      <c r="L437" s="3">
        <v>130000</v>
      </c>
      <c r="M437" s="1" t="s">
        <v>751</v>
      </c>
      <c r="N437" s="1" t="s">
        <v>40</v>
      </c>
      <c r="O437" s="3">
        <v>0</v>
      </c>
      <c r="P437" s="4" t="s">
        <v>5655</v>
      </c>
      <c r="Q437" s="1" t="b">
        <v>0</v>
      </c>
      <c r="R437" s="2">
        <v>1</v>
      </c>
      <c r="S437" s="3">
        <v>130000</v>
      </c>
      <c r="T437" s="2" t="s">
        <v>29</v>
      </c>
      <c r="U437" s="3">
        <v>0</v>
      </c>
      <c r="V437" s="2" t="s">
        <v>29</v>
      </c>
      <c r="W437" s="3">
        <v>0</v>
      </c>
      <c r="X437" s="2" t="s">
        <v>29</v>
      </c>
      <c r="Y437" s="3">
        <v>0</v>
      </c>
      <c r="Z437" s="1" t="s">
        <v>29</v>
      </c>
      <c r="AA437" s="1" t="b">
        <v>0</v>
      </c>
    </row>
    <row r="438" spans="1:27" x14ac:dyDescent="0.25">
      <c r="A438" s="1"/>
      <c r="B438" s="1"/>
      <c r="C438" s="2"/>
      <c r="D438" s="1"/>
      <c r="E438" s="2"/>
      <c r="F438" s="1"/>
      <c r="G438" s="1"/>
      <c r="H438" s="1"/>
      <c r="I438" s="2"/>
      <c r="J438" s="3"/>
      <c r="K438" s="3"/>
      <c r="L438" s="6">
        <f>SUBTOTAL(9,L437)</f>
        <v>130000</v>
      </c>
      <c r="M438" s="1"/>
      <c r="N438" s="1"/>
      <c r="O438" s="3"/>
      <c r="P438" s="4"/>
      <c r="Q438" s="1"/>
      <c r="R438" s="2"/>
      <c r="S438" s="3"/>
      <c r="T438" s="2"/>
      <c r="U438" s="3"/>
      <c r="V438" s="2"/>
      <c r="W438" s="3"/>
      <c r="X438" s="2"/>
      <c r="Y438" s="3"/>
      <c r="Z438" s="1"/>
      <c r="AA438" s="1"/>
    </row>
    <row r="439" spans="1:27" x14ac:dyDescent="0.25">
      <c r="A439" s="5" t="s">
        <v>5656</v>
      </c>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1:27" x14ac:dyDescent="0.25">
      <c r="A440" s="1" t="b">
        <v>0</v>
      </c>
      <c r="B440" s="1" t="s">
        <v>5657</v>
      </c>
      <c r="C440" s="2">
        <v>1</v>
      </c>
      <c r="D440" s="1" t="s">
        <v>776</v>
      </c>
      <c r="E440" s="2">
        <v>90</v>
      </c>
      <c r="F440" s="1" t="s">
        <v>2626</v>
      </c>
      <c r="G440" s="1" t="s">
        <v>2641</v>
      </c>
      <c r="H440" s="1" t="s">
        <v>29</v>
      </c>
      <c r="I440" s="2" t="s">
        <v>29</v>
      </c>
      <c r="J440" s="3">
        <v>30000</v>
      </c>
      <c r="K440" s="3">
        <v>4</v>
      </c>
      <c r="L440" s="3">
        <v>120000</v>
      </c>
      <c r="M440" s="1" t="s">
        <v>751</v>
      </c>
      <c r="N440" s="1" t="s">
        <v>40</v>
      </c>
      <c r="O440" s="3">
        <v>0</v>
      </c>
      <c r="P440" s="4" t="s">
        <v>5658</v>
      </c>
      <c r="Q440" s="1" t="b">
        <v>0</v>
      </c>
      <c r="R440" s="2">
        <v>4</v>
      </c>
      <c r="S440" s="3">
        <v>120000</v>
      </c>
      <c r="T440" s="2" t="s">
        <v>29</v>
      </c>
      <c r="U440" s="3">
        <v>0</v>
      </c>
      <c r="V440" s="2" t="s">
        <v>29</v>
      </c>
      <c r="W440" s="3">
        <v>0</v>
      </c>
      <c r="X440" s="2" t="s">
        <v>29</v>
      </c>
      <c r="Y440" s="3">
        <v>0</v>
      </c>
      <c r="Z440" s="1" t="s">
        <v>29</v>
      </c>
      <c r="AA440" s="1" t="b">
        <v>0</v>
      </c>
    </row>
    <row r="441" spans="1:27" x14ac:dyDescent="0.25">
      <c r="A441" s="1"/>
      <c r="B441" s="1"/>
      <c r="C441" s="2"/>
      <c r="D441" s="1"/>
      <c r="E441" s="2"/>
      <c r="F441" s="1"/>
      <c r="G441" s="1"/>
      <c r="H441" s="1"/>
      <c r="I441" s="2"/>
      <c r="J441" s="3"/>
      <c r="K441" s="3"/>
      <c r="L441" s="6">
        <f>SUBTOTAL(9,L440)</f>
        <v>120000</v>
      </c>
      <c r="M441" s="1"/>
      <c r="N441" s="1"/>
      <c r="O441" s="3"/>
      <c r="P441" s="4"/>
      <c r="Q441" s="1"/>
      <c r="R441" s="2"/>
      <c r="S441" s="3"/>
      <c r="T441" s="2"/>
      <c r="U441" s="3"/>
      <c r="V441" s="2"/>
      <c r="W441" s="3"/>
      <c r="X441" s="2"/>
      <c r="Y441" s="3"/>
      <c r="Z441" s="1"/>
      <c r="AA441" s="1"/>
    </row>
    <row r="442" spans="1:27" x14ac:dyDescent="0.25">
      <c r="A442" s="5" t="s">
        <v>5659</v>
      </c>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1:27" x14ac:dyDescent="0.25">
      <c r="A443" s="1" t="b">
        <v>0</v>
      </c>
      <c r="B443" s="1" t="s">
        <v>5660</v>
      </c>
      <c r="C443" s="2">
        <v>1</v>
      </c>
      <c r="D443" s="1" t="s">
        <v>27</v>
      </c>
      <c r="E443" s="2">
        <v>86</v>
      </c>
      <c r="F443" s="1" t="s">
        <v>2412</v>
      </c>
      <c r="G443" s="1" t="s">
        <v>2584</v>
      </c>
      <c r="H443" s="1" t="s">
        <v>29</v>
      </c>
      <c r="I443" s="2" t="s">
        <v>29</v>
      </c>
      <c r="J443" s="3">
        <v>5000</v>
      </c>
      <c r="K443" s="3">
        <v>5</v>
      </c>
      <c r="L443" s="3">
        <v>25000</v>
      </c>
      <c r="M443" s="1" t="s">
        <v>29</v>
      </c>
      <c r="N443" s="1" t="s">
        <v>40</v>
      </c>
      <c r="O443" s="3">
        <v>0</v>
      </c>
      <c r="P443" s="4" t="s">
        <v>5661</v>
      </c>
      <c r="Q443" s="1" t="b">
        <v>0</v>
      </c>
      <c r="R443" s="2">
        <v>5</v>
      </c>
      <c r="S443" s="3">
        <v>25000</v>
      </c>
      <c r="T443" s="2" t="s">
        <v>29</v>
      </c>
      <c r="U443" s="3">
        <v>0</v>
      </c>
      <c r="V443" s="2" t="s">
        <v>29</v>
      </c>
      <c r="W443" s="3">
        <v>0</v>
      </c>
      <c r="X443" s="2" t="s">
        <v>29</v>
      </c>
      <c r="Y443" s="3">
        <v>0</v>
      </c>
      <c r="Z443" s="1" t="s">
        <v>29</v>
      </c>
      <c r="AA443" s="1" t="b">
        <v>0</v>
      </c>
    </row>
    <row r="444" spans="1:27" x14ac:dyDescent="0.25">
      <c r="A444" s="1"/>
      <c r="B444" s="1"/>
      <c r="C444" s="2"/>
      <c r="D444" s="1"/>
      <c r="E444" s="2"/>
      <c r="F444" s="1"/>
      <c r="G444" s="1"/>
      <c r="H444" s="1"/>
      <c r="I444" s="2"/>
      <c r="J444" s="3"/>
      <c r="K444" s="3"/>
      <c r="L444" s="6">
        <f>SUBTOTAL(9,L443)</f>
        <v>25000</v>
      </c>
      <c r="M444" s="1"/>
      <c r="N444" s="1"/>
      <c r="O444" s="3"/>
      <c r="P444" s="4"/>
      <c r="Q444" s="1"/>
      <c r="R444" s="2"/>
      <c r="S444" s="3"/>
      <c r="T444" s="2"/>
      <c r="U444" s="3"/>
      <c r="V444" s="2"/>
      <c r="W444" s="3"/>
      <c r="X444" s="2"/>
      <c r="Y444" s="3"/>
      <c r="Z444" s="1"/>
      <c r="AA444" s="1"/>
    </row>
    <row r="445" spans="1:27" x14ac:dyDescent="0.25">
      <c r="A445" s="1"/>
      <c r="B445" s="1"/>
      <c r="C445" s="2"/>
      <c r="D445" s="1"/>
      <c r="E445" s="2"/>
      <c r="F445" s="1"/>
      <c r="G445" s="1"/>
      <c r="H445" s="1"/>
      <c r="I445" s="2"/>
      <c r="J445" s="3"/>
      <c r="K445" s="3"/>
      <c r="L445" s="6">
        <f>SUBTOTAL(9,L4,L7,L10,L13,L16,L19,L22:L46,L49,L52,L55,L58:L59,L62,L65,L68,L71,L74,L77,L80,L83,L86:L89,L92,L95,L98,L101,L104,L107:L110,L113,L116,L119,L122:L123,L126,L129:L134,L137,L140,L143,L146,L149,L152,L155:L160,L163,L166,L169,L172,L175:L186,L189,L192,L195,L198,L201,L204:L205,L208:L217,L220:L244,L247:L249,L252:L254,L257:L287,L290:L293,L296,L299,L302,L305,L308,L311,L314,L317,L320,L323,L326,L329,L332,L335,L338,L341,L344,L347,L350,L353,L356,L359,L362,L365,L368,L371,L374,L377,L380,L383,L386:L387,L390,L393,L396:L399,L402,L405:L406,L409:L413,L416,L419,L422,L425,L428,L431,L434,L437,L440,L443)</f>
        <v>32573942.290000007</v>
      </c>
      <c r="M445" s="1"/>
      <c r="N445" s="1"/>
      <c r="O445" s="3"/>
      <c r="P445" s="4"/>
      <c r="Q445" s="1"/>
      <c r="R445" s="2"/>
      <c r="S445" s="3"/>
      <c r="T445" s="2"/>
      <c r="U445" s="3"/>
      <c r="V445" s="2"/>
      <c r="W445" s="3"/>
      <c r="X445" s="2"/>
      <c r="Y445" s="3"/>
      <c r="Z445" s="1"/>
      <c r="AA445" s="1"/>
    </row>
    <row r="446" spans="1:27" x14ac:dyDescent="0.25">
      <c r="A446" s="1"/>
      <c r="B446" s="1"/>
      <c r="C446" s="2"/>
      <c r="D446" s="1"/>
      <c r="E446" s="2"/>
      <c r="F446" s="1"/>
      <c r="G446" s="1"/>
      <c r="H446" s="1"/>
      <c r="I446" s="2"/>
      <c r="J446" s="3"/>
      <c r="K446" s="3"/>
      <c r="L446" s="6">
        <f>SUBTOTAL(9,L4:L445)</f>
        <v>32573942.290000007</v>
      </c>
      <c r="M446" s="1"/>
      <c r="N446" s="1"/>
      <c r="O446" s="3"/>
      <c r="P446" s="4"/>
      <c r="Q446" s="1"/>
      <c r="R446" s="2"/>
      <c r="S446" s="3"/>
      <c r="T446" s="2"/>
      <c r="U446" s="3"/>
      <c r="V446" s="2"/>
      <c r="W446" s="3"/>
      <c r="X446" s="2"/>
      <c r="Y446" s="3"/>
      <c r="Z446" s="1"/>
      <c r="AA446" s="1"/>
    </row>
    <row r="447" spans="1:27" x14ac:dyDescent="0.25">
      <c r="A447" s="5" t="s">
        <v>2594</v>
      </c>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1:27" x14ac:dyDescent="0.25">
      <c r="A448" s="1" t="b">
        <v>0</v>
      </c>
      <c r="B448" s="1" t="s">
        <v>2595</v>
      </c>
      <c r="C448" s="2">
        <v>2</v>
      </c>
      <c r="D448" s="1" t="s">
        <v>767</v>
      </c>
      <c r="E448" s="2">
        <v>76</v>
      </c>
      <c r="F448" s="1" t="s">
        <v>2489</v>
      </c>
      <c r="G448" s="1" t="s">
        <v>2596</v>
      </c>
      <c r="H448" s="1" t="s">
        <v>2597</v>
      </c>
      <c r="I448" s="2" t="s">
        <v>29</v>
      </c>
      <c r="J448" s="3">
        <v>909</v>
      </c>
      <c r="K448" s="3">
        <v>55</v>
      </c>
      <c r="L448" s="3">
        <v>49995</v>
      </c>
      <c r="M448" s="1" t="s">
        <v>751</v>
      </c>
      <c r="N448" s="1" t="s">
        <v>40</v>
      </c>
      <c r="O448" s="3">
        <v>0</v>
      </c>
      <c r="P448" s="4" t="s">
        <v>2598</v>
      </c>
      <c r="Q448" s="1" t="b">
        <v>0</v>
      </c>
      <c r="R448" s="2">
        <v>55</v>
      </c>
      <c r="S448" s="3">
        <v>49995</v>
      </c>
      <c r="T448" s="2" t="s">
        <v>29</v>
      </c>
      <c r="U448" s="3">
        <v>0</v>
      </c>
      <c r="V448" s="2" t="s">
        <v>29</v>
      </c>
      <c r="W448" s="3">
        <v>0</v>
      </c>
      <c r="X448" s="2" t="s">
        <v>29</v>
      </c>
      <c r="Y448" s="3">
        <v>0</v>
      </c>
      <c r="Z448" s="1" t="s">
        <v>29</v>
      </c>
      <c r="AA448" s="1" t="b">
        <v>0</v>
      </c>
    </row>
    <row r="449" spans="1:27" x14ac:dyDescent="0.25">
      <c r="A449" s="1"/>
      <c r="B449" s="1"/>
      <c r="C449" s="2"/>
      <c r="D449" s="1"/>
      <c r="E449" s="2"/>
      <c r="F449" s="1"/>
      <c r="G449" s="1"/>
      <c r="H449" s="1"/>
      <c r="I449" s="2"/>
      <c r="J449" s="3"/>
      <c r="K449" s="3"/>
      <c r="L449" s="6">
        <f>SUBTOTAL(9,L448)</f>
        <v>49995</v>
      </c>
      <c r="M449" s="1"/>
      <c r="N449" s="1"/>
      <c r="O449" s="3"/>
      <c r="P449" s="4"/>
      <c r="Q449" s="1"/>
      <c r="R449" s="2"/>
      <c r="S449" s="3"/>
      <c r="T449" s="2"/>
      <c r="U449" s="3"/>
      <c r="V449" s="2"/>
      <c r="W449" s="3"/>
      <c r="X449" s="2"/>
      <c r="Y449" s="3"/>
      <c r="Z449" s="1"/>
      <c r="AA449" s="1"/>
    </row>
    <row r="450" spans="1:27" x14ac:dyDescent="0.25">
      <c r="A450" s="5" t="s">
        <v>2599</v>
      </c>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1:27" x14ac:dyDescent="0.25">
      <c r="A451" s="1" t="b">
        <v>0</v>
      </c>
      <c r="B451" s="1" t="s">
        <v>2600</v>
      </c>
      <c r="C451" s="2">
        <v>2</v>
      </c>
      <c r="D451" s="1" t="s">
        <v>752</v>
      </c>
      <c r="E451" s="2">
        <v>79</v>
      </c>
      <c r="F451" s="1" t="s">
        <v>2463</v>
      </c>
      <c r="G451" s="1" t="s">
        <v>2601</v>
      </c>
      <c r="H451" s="1" t="s">
        <v>2602</v>
      </c>
      <c r="I451" s="2" t="s">
        <v>29</v>
      </c>
      <c r="J451" s="3">
        <v>2500</v>
      </c>
      <c r="K451" s="3">
        <v>3</v>
      </c>
      <c r="L451" s="3">
        <v>7500</v>
      </c>
      <c r="M451" s="1" t="s">
        <v>751</v>
      </c>
      <c r="N451" s="1" t="s">
        <v>40</v>
      </c>
      <c r="O451" s="3">
        <v>0</v>
      </c>
      <c r="P451" s="4" t="s">
        <v>2603</v>
      </c>
      <c r="Q451" s="1" t="b">
        <v>0</v>
      </c>
      <c r="R451" s="2">
        <v>3</v>
      </c>
      <c r="S451" s="3">
        <v>7500</v>
      </c>
      <c r="T451" s="2" t="s">
        <v>29</v>
      </c>
      <c r="U451" s="3">
        <v>0</v>
      </c>
      <c r="V451" s="2" t="s">
        <v>29</v>
      </c>
      <c r="W451" s="3">
        <v>0</v>
      </c>
      <c r="X451" s="2" t="s">
        <v>29</v>
      </c>
      <c r="Y451" s="3">
        <v>0</v>
      </c>
      <c r="Z451" s="1" t="s">
        <v>29</v>
      </c>
      <c r="AA451" s="1" t="b">
        <v>0</v>
      </c>
    </row>
    <row r="452" spans="1:27" x14ac:dyDescent="0.25">
      <c r="A452" s="1"/>
      <c r="B452" s="1"/>
      <c r="C452" s="2"/>
      <c r="D452" s="1"/>
      <c r="E452" s="2"/>
      <c r="F452" s="1"/>
      <c r="G452" s="1"/>
      <c r="H452" s="1"/>
      <c r="I452" s="2"/>
      <c r="J452" s="3"/>
      <c r="K452" s="3"/>
      <c r="L452" s="6">
        <f>SUBTOTAL(9,L451)</f>
        <v>7500</v>
      </c>
      <c r="M452" s="1"/>
      <c r="N452" s="1"/>
      <c r="O452" s="3"/>
      <c r="P452" s="4"/>
      <c r="Q452" s="1"/>
      <c r="R452" s="2"/>
      <c r="S452" s="3"/>
      <c r="T452" s="2"/>
      <c r="U452" s="3"/>
      <c r="V452" s="2"/>
      <c r="W452" s="3"/>
      <c r="X452" s="2"/>
      <c r="Y452" s="3"/>
      <c r="Z452" s="1"/>
      <c r="AA452" s="1"/>
    </row>
    <row r="453" spans="1:27" x14ac:dyDescent="0.25">
      <c r="A453" s="5" t="s">
        <v>2604</v>
      </c>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1:27" x14ac:dyDescent="0.25">
      <c r="A454" s="1" t="b">
        <v>0</v>
      </c>
      <c r="B454" s="1" t="s">
        <v>2605</v>
      </c>
      <c r="C454" s="2">
        <v>4</v>
      </c>
      <c r="D454" s="1" t="s">
        <v>848</v>
      </c>
      <c r="E454" s="2">
        <v>236</v>
      </c>
      <c r="F454" s="1" t="s">
        <v>2507</v>
      </c>
      <c r="G454" s="1" t="s">
        <v>2606</v>
      </c>
      <c r="H454" s="1" t="s">
        <v>2606</v>
      </c>
      <c r="I454" s="2" t="s">
        <v>29</v>
      </c>
      <c r="J454" s="3">
        <v>700000</v>
      </c>
      <c r="K454" s="3">
        <v>1</v>
      </c>
      <c r="L454" s="3">
        <v>700000</v>
      </c>
      <c r="M454" s="1" t="s">
        <v>2310</v>
      </c>
      <c r="N454" s="1" t="s">
        <v>40</v>
      </c>
      <c r="O454" s="3">
        <v>0</v>
      </c>
      <c r="P454" s="4" t="s">
        <v>2607</v>
      </c>
      <c r="Q454" s="1" t="b">
        <v>0</v>
      </c>
      <c r="R454" s="2">
        <v>1</v>
      </c>
      <c r="S454" s="3">
        <v>700000</v>
      </c>
      <c r="T454" s="2" t="s">
        <v>29</v>
      </c>
      <c r="U454" s="3">
        <v>0</v>
      </c>
      <c r="V454" s="2" t="s">
        <v>29</v>
      </c>
      <c r="W454" s="3">
        <v>0</v>
      </c>
      <c r="X454" s="2" t="s">
        <v>29</v>
      </c>
      <c r="Y454" s="3">
        <v>0</v>
      </c>
      <c r="Z454" s="1" t="s">
        <v>29</v>
      </c>
      <c r="AA454" s="1" t="b">
        <v>0</v>
      </c>
    </row>
    <row r="455" spans="1:27" x14ac:dyDescent="0.25">
      <c r="A455" s="1"/>
      <c r="B455" s="1"/>
      <c r="C455" s="2"/>
      <c r="D455" s="1"/>
      <c r="E455" s="2"/>
      <c r="F455" s="1"/>
      <c r="G455" s="1"/>
      <c r="H455" s="1"/>
      <c r="I455" s="2"/>
      <c r="J455" s="3"/>
      <c r="K455" s="3"/>
      <c r="L455" s="6">
        <f>SUBTOTAL(9,L454)</f>
        <v>700000</v>
      </c>
      <c r="M455" s="1"/>
      <c r="N455" s="1"/>
      <c r="O455" s="3"/>
      <c r="P455" s="4"/>
      <c r="Q455" s="1"/>
      <c r="R455" s="2"/>
      <c r="S455" s="3"/>
      <c r="T455" s="2"/>
      <c r="U455" s="3"/>
      <c r="V455" s="2"/>
      <c r="W455" s="3"/>
      <c r="X455" s="2"/>
      <c r="Y455" s="3"/>
      <c r="Z455" s="1"/>
      <c r="AA455" s="1"/>
    </row>
    <row r="456" spans="1:27" x14ac:dyDescent="0.25">
      <c r="A456" s="5" t="s">
        <v>2608</v>
      </c>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1:27" x14ac:dyDescent="0.25">
      <c r="A457" s="1" t="b">
        <v>0</v>
      </c>
      <c r="B457" s="1" t="s">
        <v>2609</v>
      </c>
      <c r="C457" s="2">
        <v>3</v>
      </c>
      <c r="D457" s="1" t="s">
        <v>701</v>
      </c>
      <c r="E457" s="2">
        <v>237</v>
      </c>
      <c r="F457" s="1" t="s">
        <v>2507</v>
      </c>
      <c r="G457" s="1" t="s">
        <v>2610</v>
      </c>
      <c r="H457" s="1" t="s">
        <v>2610</v>
      </c>
      <c r="I457" s="2" t="s">
        <v>29</v>
      </c>
      <c r="J457" s="3">
        <v>350000</v>
      </c>
      <c r="K457" s="3">
        <v>1</v>
      </c>
      <c r="L457" s="3">
        <v>350000</v>
      </c>
      <c r="M457" s="1" t="s">
        <v>751</v>
      </c>
      <c r="N457" s="1" t="s">
        <v>40</v>
      </c>
      <c r="O457" s="3">
        <v>0</v>
      </c>
      <c r="P457" s="4" t="s">
        <v>2611</v>
      </c>
      <c r="Q457" s="1" t="b">
        <v>0</v>
      </c>
      <c r="R457" s="2">
        <v>1</v>
      </c>
      <c r="S457" s="3">
        <v>350000</v>
      </c>
      <c r="T457" s="2" t="s">
        <v>29</v>
      </c>
      <c r="U457" s="3">
        <v>0</v>
      </c>
      <c r="V457" s="2" t="s">
        <v>29</v>
      </c>
      <c r="W457" s="3">
        <v>0</v>
      </c>
      <c r="X457" s="2" t="s">
        <v>29</v>
      </c>
      <c r="Y457" s="3">
        <v>0</v>
      </c>
      <c r="Z457" s="1" t="s">
        <v>29</v>
      </c>
      <c r="AA457" s="1" t="b">
        <v>0</v>
      </c>
    </row>
    <row r="458" spans="1:27" x14ac:dyDescent="0.25">
      <c r="A458" s="1"/>
      <c r="B458" s="1"/>
      <c r="C458" s="2"/>
      <c r="D458" s="1"/>
      <c r="E458" s="2"/>
      <c r="F458" s="1"/>
      <c r="G458" s="1"/>
      <c r="H458" s="1"/>
      <c r="I458" s="2"/>
      <c r="J458" s="3"/>
      <c r="K458" s="3"/>
      <c r="L458" s="6">
        <f>SUBTOTAL(9,L457)</f>
        <v>350000</v>
      </c>
      <c r="M458" s="1"/>
      <c r="N458" s="1"/>
      <c r="O458" s="3"/>
      <c r="P458" s="4"/>
      <c r="Q458" s="1"/>
      <c r="R458" s="2"/>
      <c r="S458" s="3"/>
      <c r="T458" s="2"/>
      <c r="U458" s="3"/>
      <c r="V458" s="2"/>
      <c r="W458" s="3"/>
      <c r="X458" s="2"/>
      <c r="Y458" s="3"/>
      <c r="Z458" s="1"/>
      <c r="AA458" s="1"/>
    </row>
    <row r="459" spans="1:27" x14ac:dyDescent="0.25">
      <c r="A459" s="5" t="s">
        <v>2612</v>
      </c>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1:27" x14ac:dyDescent="0.25">
      <c r="A460" s="1" t="b">
        <v>0</v>
      </c>
      <c r="B460" s="1" t="s">
        <v>2613</v>
      </c>
      <c r="C460" s="2">
        <v>3</v>
      </c>
      <c r="D460" s="1" t="s">
        <v>762</v>
      </c>
      <c r="E460" s="2">
        <v>237</v>
      </c>
      <c r="F460" s="1" t="s">
        <v>2507</v>
      </c>
      <c r="G460" s="1" t="s">
        <v>2614</v>
      </c>
      <c r="H460" s="1" t="s">
        <v>2614</v>
      </c>
      <c r="I460" s="2" t="s">
        <v>29</v>
      </c>
      <c r="J460" s="3">
        <v>50000</v>
      </c>
      <c r="K460" s="3">
        <v>1</v>
      </c>
      <c r="L460" s="3">
        <v>50000</v>
      </c>
      <c r="M460" s="1" t="s">
        <v>751</v>
      </c>
      <c r="N460" s="1" t="s">
        <v>40</v>
      </c>
      <c r="O460" s="3">
        <v>0</v>
      </c>
      <c r="P460" s="4" t="s">
        <v>2615</v>
      </c>
      <c r="Q460" s="1" t="b">
        <v>0</v>
      </c>
      <c r="R460" s="2">
        <v>1</v>
      </c>
      <c r="S460" s="3">
        <v>50000</v>
      </c>
      <c r="T460" s="2" t="s">
        <v>29</v>
      </c>
      <c r="U460" s="3">
        <v>0</v>
      </c>
      <c r="V460" s="2" t="s">
        <v>29</v>
      </c>
      <c r="W460" s="3">
        <v>0</v>
      </c>
      <c r="X460" s="2" t="s">
        <v>29</v>
      </c>
      <c r="Y460" s="3">
        <v>0</v>
      </c>
      <c r="Z460" s="1" t="s">
        <v>29</v>
      </c>
      <c r="AA460" s="1" t="b">
        <v>0</v>
      </c>
    </row>
    <row r="461" spans="1:27" x14ac:dyDescent="0.25">
      <c r="A461" s="1"/>
      <c r="B461" s="1"/>
      <c r="C461" s="2"/>
      <c r="D461" s="1"/>
      <c r="E461" s="2"/>
      <c r="F461" s="1"/>
      <c r="G461" s="1"/>
      <c r="H461" s="1"/>
      <c r="I461" s="2"/>
      <c r="J461" s="3"/>
      <c r="K461" s="3"/>
      <c r="L461" s="6">
        <f>SUBTOTAL(9,L460)</f>
        <v>50000</v>
      </c>
      <c r="M461" s="1"/>
      <c r="N461" s="1"/>
      <c r="O461" s="3"/>
      <c r="P461" s="4"/>
      <c r="Q461" s="1"/>
      <c r="R461" s="2"/>
      <c r="S461" s="3"/>
      <c r="T461" s="2"/>
      <c r="U461" s="3"/>
      <c r="V461" s="2"/>
      <c r="W461" s="3"/>
      <c r="X461" s="2"/>
      <c r="Y461" s="3"/>
      <c r="Z461" s="1"/>
      <c r="AA461" s="1"/>
    </row>
    <row r="462" spans="1:27" x14ac:dyDescent="0.25">
      <c r="A462" s="5" t="s">
        <v>2616</v>
      </c>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1:27" x14ac:dyDescent="0.25">
      <c r="A463" s="1" t="b">
        <v>0</v>
      </c>
      <c r="B463" s="1" t="s">
        <v>2617</v>
      </c>
      <c r="C463" s="2">
        <v>3</v>
      </c>
      <c r="D463" s="1" t="s">
        <v>762</v>
      </c>
      <c r="E463" s="2">
        <v>238</v>
      </c>
      <c r="F463" s="1" t="s">
        <v>2507</v>
      </c>
      <c r="G463" s="1" t="s">
        <v>2618</v>
      </c>
      <c r="H463" s="1" t="s">
        <v>2618</v>
      </c>
      <c r="I463" s="2" t="s">
        <v>29</v>
      </c>
      <c r="J463" s="3">
        <v>30000</v>
      </c>
      <c r="K463" s="3">
        <v>1</v>
      </c>
      <c r="L463" s="3">
        <v>30000</v>
      </c>
      <c r="M463" s="1" t="s">
        <v>2310</v>
      </c>
      <c r="N463" s="1" t="s">
        <v>40</v>
      </c>
      <c r="O463" s="3">
        <v>0</v>
      </c>
      <c r="P463" s="4" t="s">
        <v>2619</v>
      </c>
      <c r="Q463" s="1" t="b">
        <v>0</v>
      </c>
      <c r="R463" s="2">
        <v>1</v>
      </c>
      <c r="S463" s="3">
        <v>30000</v>
      </c>
      <c r="T463" s="2" t="s">
        <v>29</v>
      </c>
      <c r="U463" s="3">
        <v>0</v>
      </c>
      <c r="V463" s="2" t="s">
        <v>29</v>
      </c>
      <c r="W463" s="3">
        <v>0</v>
      </c>
      <c r="X463" s="2" t="s">
        <v>29</v>
      </c>
      <c r="Y463" s="3">
        <v>0</v>
      </c>
      <c r="Z463" s="1" t="s">
        <v>29</v>
      </c>
      <c r="AA463" s="1" t="b">
        <v>0</v>
      </c>
    </row>
    <row r="464" spans="1:27" x14ac:dyDescent="0.25">
      <c r="A464" s="1"/>
      <c r="B464" s="1"/>
      <c r="C464" s="2"/>
      <c r="D464" s="1"/>
      <c r="E464" s="2"/>
      <c r="F464" s="1"/>
      <c r="G464" s="1"/>
      <c r="H464" s="1"/>
      <c r="I464" s="2"/>
      <c r="J464" s="3"/>
      <c r="K464" s="3"/>
      <c r="L464" s="6">
        <f>SUBTOTAL(9,L463)</f>
        <v>30000</v>
      </c>
      <c r="M464" s="1"/>
      <c r="N464" s="1"/>
      <c r="O464" s="3"/>
      <c r="P464" s="4"/>
      <c r="Q464" s="1"/>
      <c r="R464" s="2"/>
      <c r="S464" s="3"/>
      <c r="T464" s="2"/>
      <c r="U464" s="3"/>
      <c r="V464" s="2"/>
      <c r="W464" s="3"/>
      <c r="X464" s="2"/>
      <c r="Y464" s="3"/>
      <c r="Z464" s="1"/>
      <c r="AA464" s="1"/>
    </row>
    <row r="465" spans="1:27" x14ac:dyDescent="0.25">
      <c r="A465" s="5" t="s">
        <v>2620</v>
      </c>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1:27" x14ac:dyDescent="0.25">
      <c r="A466" s="1" t="b">
        <v>0</v>
      </c>
      <c r="B466" s="1" t="s">
        <v>2621</v>
      </c>
      <c r="C466" s="2">
        <v>3</v>
      </c>
      <c r="D466" s="1" t="s">
        <v>762</v>
      </c>
      <c r="E466" s="2">
        <v>239</v>
      </c>
      <c r="F466" s="1" t="s">
        <v>2507</v>
      </c>
      <c r="G466" s="1" t="s">
        <v>2622</v>
      </c>
      <c r="H466" s="1" t="s">
        <v>2622</v>
      </c>
      <c r="I466" s="2" t="s">
        <v>29</v>
      </c>
      <c r="J466" s="3">
        <v>50000</v>
      </c>
      <c r="K466" s="3">
        <v>1</v>
      </c>
      <c r="L466" s="3">
        <v>50000</v>
      </c>
      <c r="M466" s="1" t="s">
        <v>1078</v>
      </c>
      <c r="N466" s="1" t="s">
        <v>40</v>
      </c>
      <c r="O466" s="3">
        <v>0</v>
      </c>
      <c r="P466" s="4" t="s">
        <v>2623</v>
      </c>
      <c r="Q466" s="1" t="b">
        <v>0</v>
      </c>
      <c r="R466" s="2">
        <v>1</v>
      </c>
      <c r="S466" s="3">
        <v>50000</v>
      </c>
      <c r="T466" s="2" t="s">
        <v>29</v>
      </c>
      <c r="U466" s="3">
        <v>0</v>
      </c>
      <c r="V466" s="2" t="s">
        <v>29</v>
      </c>
      <c r="W466" s="3">
        <v>0</v>
      </c>
      <c r="X466" s="2" t="s">
        <v>29</v>
      </c>
      <c r="Y466" s="3">
        <v>0</v>
      </c>
      <c r="Z466" s="1" t="s">
        <v>29</v>
      </c>
      <c r="AA466" s="1" t="b">
        <v>0</v>
      </c>
    </row>
    <row r="467" spans="1:27" x14ac:dyDescent="0.25">
      <c r="A467" s="1"/>
      <c r="B467" s="1"/>
      <c r="C467" s="2"/>
      <c r="D467" s="1"/>
      <c r="E467" s="2"/>
      <c r="F467" s="1"/>
      <c r="G467" s="1"/>
      <c r="H467" s="1"/>
      <c r="I467" s="2"/>
      <c r="J467" s="3"/>
      <c r="K467" s="3"/>
      <c r="L467" s="6">
        <f>SUBTOTAL(9,L466)</f>
        <v>50000</v>
      </c>
      <c r="M467" s="1"/>
      <c r="N467" s="1"/>
      <c r="O467" s="3"/>
      <c r="P467" s="4"/>
      <c r="Q467" s="1"/>
      <c r="R467" s="2"/>
      <c r="S467" s="3"/>
      <c r="T467" s="2"/>
      <c r="U467" s="3"/>
      <c r="V467" s="2"/>
      <c r="W467" s="3"/>
      <c r="X467" s="2"/>
      <c r="Y467" s="3"/>
      <c r="Z467" s="1"/>
      <c r="AA467" s="1"/>
    </row>
    <row r="468" spans="1:27" x14ac:dyDescent="0.25">
      <c r="A468" s="5" t="s">
        <v>2624</v>
      </c>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1:27" x14ac:dyDescent="0.25">
      <c r="A469" s="1" t="b">
        <v>0</v>
      </c>
      <c r="B469" s="1" t="s">
        <v>2625</v>
      </c>
      <c r="C469" s="2">
        <v>1</v>
      </c>
      <c r="D469" s="1" t="s">
        <v>27</v>
      </c>
      <c r="E469" s="2">
        <v>93</v>
      </c>
      <c r="F469" s="1" t="s">
        <v>2626</v>
      </c>
      <c r="G469" s="1" t="s">
        <v>2627</v>
      </c>
      <c r="H469" s="1" t="s">
        <v>2628</v>
      </c>
      <c r="I469" s="2" t="s">
        <v>29</v>
      </c>
      <c r="J469" s="3">
        <v>7500</v>
      </c>
      <c r="K469" s="3">
        <v>12</v>
      </c>
      <c r="L469" s="3">
        <v>90000</v>
      </c>
      <c r="M469" s="1" t="s">
        <v>751</v>
      </c>
      <c r="N469" s="1" t="s">
        <v>40</v>
      </c>
      <c r="O469" s="3">
        <v>0</v>
      </c>
      <c r="P469" s="4" t="s">
        <v>2629</v>
      </c>
      <c r="Q469" s="1" t="b">
        <v>0</v>
      </c>
      <c r="R469" s="2">
        <v>12</v>
      </c>
      <c r="S469" s="3">
        <v>90000</v>
      </c>
      <c r="T469" s="2" t="s">
        <v>29</v>
      </c>
      <c r="U469" s="3">
        <v>0</v>
      </c>
      <c r="V469" s="2" t="s">
        <v>29</v>
      </c>
      <c r="W469" s="3">
        <v>0</v>
      </c>
      <c r="X469" s="2" t="s">
        <v>29</v>
      </c>
      <c r="Y469" s="3">
        <v>0</v>
      </c>
      <c r="Z469" s="1" t="s">
        <v>29</v>
      </c>
      <c r="AA469" s="1" t="b">
        <v>0</v>
      </c>
    </row>
    <row r="470" spans="1:27" x14ac:dyDescent="0.25">
      <c r="A470" s="1"/>
      <c r="B470" s="1"/>
      <c r="C470" s="2"/>
      <c r="D470" s="1"/>
      <c r="E470" s="2"/>
      <c r="F470" s="1"/>
      <c r="G470" s="1"/>
      <c r="H470" s="1"/>
      <c r="I470" s="2"/>
      <c r="J470" s="3"/>
      <c r="K470" s="3"/>
      <c r="L470" s="6">
        <f>SUBTOTAL(9,L469)</f>
        <v>90000</v>
      </c>
      <c r="M470" s="1"/>
      <c r="N470" s="1"/>
      <c r="O470" s="3"/>
      <c r="P470" s="4"/>
      <c r="Q470" s="1"/>
      <c r="R470" s="2"/>
      <c r="S470" s="3"/>
      <c r="T470" s="2"/>
      <c r="U470" s="3"/>
      <c r="V470" s="2"/>
      <c r="W470" s="3"/>
      <c r="X470" s="2"/>
      <c r="Y470" s="3"/>
      <c r="Z470" s="1"/>
      <c r="AA470" s="1"/>
    </row>
    <row r="471" spans="1:27" x14ac:dyDescent="0.25">
      <c r="A471" s="5" t="s">
        <v>2630</v>
      </c>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1:27" x14ac:dyDescent="0.25">
      <c r="A472" s="1" t="b">
        <v>0</v>
      </c>
      <c r="B472" s="1" t="s">
        <v>2631</v>
      </c>
      <c r="C472" s="2">
        <v>1</v>
      </c>
      <c r="D472" s="1" t="s">
        <v>776</v>
      </c>
      <c r="E472" s="2">
        <v>92</v>
      </c>
      <c r="F472" s="1" t="s">
        <v>2626</v>
      </c>
      <c r="G472" s="1" t="s">
        <v>2632</v>
      </c>
      <c r="H472" s="1" t="s">
        <v>2633</v>
      </c>
      <c r="I472" s="2" t="s">
        <v>29</v>
      </c>
      <c r="J472" s="3">
        <v>10000</v>
      </c>
      <c r="K472" s="3">
        <v>12</v>
      </c>
      <c r="L472" s="3">
        <v>120000</v>
      </c>
      <c r="M472" s="1" t="s">
        <v>751</v>
      </c>
      <c r="N472" s="1" t="s">
        <v>40</v>
      </c>
      <c r="O472" s="3">
        <v>0</v>
      </c>
      <c r="P472" s="4" t="s">
        <v>2634</v>
      </c>
      <c r="Q472" s="1" t="b">
        <v>0</v>
      </c>
      <c r="R472" s="2">
        <v>12</v>
      </c>
      <c r="S472" s="3">
        <v>120000</v>
      </c>
      <c r="T472" s="2" t="s">
        <v>29</v>
      </c>
      <c r="U472" s="3">
        <v>0</v>
      </c>
      <c r="V472" s="2" t="s">
        <v>29</v>
      </c>
      <c r="W472" s="3">
        <v>0</v>
      </c>
      <c r="X472" s="2" t="s">
        <v>29</v>
      </c>
      <c r="Y472" s="3">
        <v>0</v>
      </c>
      <c r="Z472" s="1" t="s">
        <v>29</v>
      </c>
      <c r="AA472" s="1" t="b">
        <v>0</v>
      </c>
    </row>
    <row r="473" spans="1:27" x14ac:dyDescent="0.25">
      <c r="A473" s="1"/>
      <c r="B473" s="1"/>
      <c r="C473" s="2"/>
      <c r="D473" s="1"/>
      <c r="E473" s="2"/>
      <c r="F473" s="1"/>
      <c r="G473" s="1"/>
      <c r="H473" s="1"/>
      <c r="I473" s="2"/>
      <c r="J473" s="3"/>
      <c r="K473" s="3"/>
      <c r="L473" s="6">
        <f>SUBTOTAL(9,L472)</f>
        <v>120000</v>
      </c>
      <c r="M473" s="1"/>
      <c r="N473" s="1"/>
      <c r="O473" s="3"/>
      <c r="P473" s="4"/>
      <c r="Q473" s="1"/>
      <c r="R473" s="2"/>
      <c r="S473" s="3"/>
      <c r="T473" s="2"/>
      <c r="U473" s="3"/>
      <c r="V473" s="2"/>
      <c r="W473" s="3"/>
      <c r="X473" s="2"/>
      <c r="Y473" s="3"/>
      <c r="Z473" s="1"/>
      <c r="AA473" s="1"/>
    </row>
    <row r="474" spans="1:27" x14ac:dyDescent="0.25">
      <c r="A474" s="5" t="s">
        <v>2635</v>
      </c>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1:27" x14ac:dyDescent="0.25">
      <c r="A475" s="1" t="b">
        <v>0</v>
      </c>
      <c r="B475" s="1" t="s">
        <v>2636</v>
      </c>
      <c r="C475" s="2">
        <v>1</v>
      </c>
      <c r="D475" s="1" t="s">
        <v>65</v>
      </c>
      <c r="E475" s="2">
        <v>99</v>
      </c>
      <c r="F475" s="1" t="s">
        <v>2626</v>
      </c>
      <c r="G475" s="1" t="s">
        <v>2637</v>
      </c>
      <c r="H475" s="1" t="s">
        <v>29</v>
      </c>
      <c r="I475" s="2" t="s">
        <v>29</v>
      </c>
      <c r="J475" s="3">
        <v>10000</v>
      </c>
      <c r="K475" s="3">
        <v>2</v>
      </c>
      <c r="L475" s="3">
        <v>20000</v>
      </c>
      <c r="M475" s="1" t="s">
        <v>751</v>
      </c>
      <c r="N475" s="1" t="s">
        <v>40</v>
      </c>
      <c r="O475" s="3">
        <v>0</v>
      </c>
      <c r="P475" s="4" t="s">
        <v>2638</v>
      </c>
      <c r="Q475" s="1" t="b">
        <v>0</v>
      </c>
      <c r="R475" s="2">
        <v>2</v>
      </c>
      <c r="S475" s="3">
        <v>20000</v>
      </c>
      <c r="T475" s="2" t="s">
        <v>29</v>
      </c>
      <c r="U475" s="3">
        <v>0</v>
      </c>
      <c r="V475" s="2" t="s">
        <v>29</v>
      </c>
      <c r="W475" s="3">
        <v>0</v>
      </c>
      <c r="X475" s="2" t="s">
        <v>29</v>
      </c>
      <c r="Y475" s="3">
        <v>0</v>
      </c>
      <c r="Z475" s="1" t="s">
        <v>29</v>
      </c>
      <c r="AA475" s="1" t="b">
        <v>0</v>
      </c>
    </row>
    <row r="476" spans="1:27" x14ac:dyDescent="0.25">
      <c r="A476" s="1"/>
      <c r="B476" s="1"/>
      <c r="C476" s="2"/>
      <c r="D476" s="1"/>
      <c r="E476" s="2"/>
      <c r="F476" s="1"/>
      <c r="G476" s="1"/>
      <c r="H476" s="1"/>
      <c r="I476" s="2"/>
      <c r="J476" s="3"/>
      <c r="K476" s="3"/>
      <c r="L476" s="6">
        <f>SUBTOTAL(9,L475)</f>
        <v>20000</v>
      </c>
      <c r="M476" s="1"/>
      <c r="N476" s="1"/>
      <c r="O476" s="3"/>
      <c r="P476" s="4"/>
      <c r="Q476" s="1"/>
      <c r="R476" s="2"/>
      <c r="S476" s="3"/>
      <c r="T476" s="2"/>
      <c r="U476" s="3"/>
      <c r="V476" s="2"/>
      <c r="W476" s="3"/>
      <c r="X476" s="2"/>
      <c r="Y476" s="3"/>
      <c r="Z476" s="1"/>
      <c r="AA476" s="1"/>
    </row>
    <row r="477" spans="1:27" x14ac:dyDescent="0.25">
      <c r="A477" s="5" t="s">
        <v>2639</v>
      </c>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1:27" x14ac:dyDescent="0.25">
      <c r="A478" s="1" t="b">
        <v>0</v>
      </c>
      <c r="B478" s="1" t="s">
        <v>2640</v>
      </c>
      <c r="C478" s="2">
        <v>1</v>
      </c>
      <c r="D478" s="1" t="s">
        <v>776</v>
      </c>
      <c r="E478" s="2">
        <v>90</v>
      </c>
      <c r="F478" s="1" t="s">
        <v>2626</v>
      </c>
      <c r="G478" s="1" t="s">
        <v>2641</v>
      </c>
      <c r="H478" s="1" t="s">
        <v>29</v>
      </c>
      <c r="I478" s="2" t="s">
        <v>29</v>
      </c>
      <c r="J478" s="3">
        <v>25000</v>
      </c>
      <c r="K478" s="3">
        <v>4</v>
      </c>
      <c r="L478" s="3">
        <v>100000</v>
      </c>
      <c r="M478" s="1" t="s">
        <v>751</v>
      </c>
      <c r="N478" s="1" t="s">
        <v>40</v>
      </c>
      <c r="O478" s="3">
        <v>0</v>
      </c>
      <c r="P478" s="4" t="s">
        <v>2642</v>
      </c>
      <c r="Q478" s="1" t="b">
        <v>0</v>
      </c>
      <c r="R478" s="2">
        <v>4</v>
      </c>
      <c r="S478" s="3">
        <v>100000</v>
      </c>
      <c r="T478" s="2" t="s">
        <v>29</v>
      </c>
      <c r="U478" s="3">
        <v>0</v>
      </c>
      <c r="V478" s="2" t="s">
        <v>29</v>
      </c>
      <c r="W478" s="3">
        <v>0</v>
      </c>
      <c r="X478" s="2" t="s">
        <v>29</v>
      </c>
      <c r="Y478" s="3">
        <v>0</v>
      </c>
      <c r="Z478" s="1" t="s">
        <v>29</v>
      </c>
      <c r="AA478" s="1" t="b">
        <v>0</v>
      </c>
    </row>
    <row r="479" spans="1:27" x14ac:dyDescent="0.25">
      <c r="A479" s="1"/>
      <c r="B479" s="1"/>
      <c r="C479" s="2"/>
      <c r="D479" s="1"/>
      <c r="E479" s="2"/>
      <c r="F479" s="1"/>
      <c r="G479" s="1"/>
      <c r="H479" s="1"/>
      <c r="I479" s="2"/>
      <c r="J479" s="3"/>
      <c r="K479" s="3"/>
      <c r="L479" s="6">
        <f>SUBTOTAL(9,L478)</f>
        <v>100000</v>
      </c>
      <c r="M479" s="1"/>
      <c r="N479" s="1"/>
      <c r="O479" s="3"/>
      <c r="P479" s="4"/>
      <c r="Q479" s="1"/>
      <c r="R479" s="2"/>
      <c r="S479" s="3"/>
      <c r="T479" s="2"/>
      <c r="U479" s="3"/>
      <c r="V479" s="2"/>
      <c r="W479" s="3"/>
      <c r="X479" s="2"/>
      <c r="Y479" s="3"/>
      <c r="Z479" s="1"/>
      <c r="AA479" s="1"/>
    </row>
    <row r="480" spans="1:27" x14ac:dyDescent="0.25">
      <c r="A480" s="5" t="s">
        <v>2643</v>
      </c>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1:27" x14ac:dyDescent="0.25">
      <c r="A481" s="1" t="b">
        <v>0</v>
      </c>
      <c r="B481" s="1" t="s">
        <v>2644</v>
      </c>
      <c r="C481" s="2">
        <v>4</v>
      </c>
      <c r="D481" s="1" t="s">
        <v>848</v>
      </c>
      <c r="E481" s="2">
        <v>108</v>
      </c>
      <c r="F481" s="1" t="s">
        <v>2626</v>
      </c>
      <c r="G481" s="1" t="s">
        <v>2645</v>
      </c>
      <c r="H481" s="1" t="s">
        <v>29</v>
      </c>
      <c r="I481" s="2" t="s">
        <v>29</v>
      </c>
      <c r="J481" s="3">
        <v>1428.57</v>
      </c>
      <c r="K481" s="3">
        <v>210</v>
      </c>
      <c r="L481" s="3">
        <v>299999.7</v>
      </c>
      <c r="M481" s="1" t="s">
        <v>751</v>
      </c>
      <c r="N481" s="1" t="s">
        <v>40</v>
      </c>
      <c r="O481" s="3">
        <v>0</v>
      </c>
      <c r="P481" s="4" t="s">
        <v>2646</v>
      </c>
      <c r="Q481" s="1" t="b">
        <v>0</v>
      </c>
      <c r="R481" s="2">
        <v>210</v>
      </c>
      <c r="S481" s="3">
        <v>299999.7</v>
      </c>
      <c r="T481" s="2" t="s">
        <v>29</v>
      </c>
      <c r="U481" s="3">
        <v>0</v>
      </c>
      <c r="V481" s="2" t="s">
        <v>29</v>
      </c>
      <c r="W481" s="3">
        <v>0</v>
      </c>
      <c r="X481" s="2" t="s">
        <v>29</v>
      </c>
      <c r="Y481" s="3">
        <v>0</v>
      </c>
      <c r="Z481" s="1" t="s">
        <v>29</v>
      </c>
      <c r="AA481" s="1" t="b">
        <v>0</v>
      </c>
    </row>
    <row r="482" spans="1:27" x14ac:dyDescent="0.25">
      <c r="A482" s="1"/>
      <c r="B482" s="1"/>
      <c r="C482" s="2"/>
      <c r="D482" s="1"/>
      <c r="E482" s="2"/>
      <c r="F482" s="1"/>
      <c r="G482" s="1"/>
      <c r="H482" s="1"/>
      <c r="I482" s="2"/>
      <c r="J482" s="3"/>
      <c r="K482" s="3"/>
      <c r="L482" s="6">
        <f>SUBTOTAL(9,L481)</f>
        <v>299999.7</v>
      </c>
      <c r="M482" s="1"/>
      <c r="N482" s="1"/>
      <c r="O482" s="3"/>
      <c r="P482" s="4"/>
      <c r="Q482" s="1"/>
      <c r="R482" s="2"/>
      <c r="S482" s="3"/>
      <c r="T482" s="2"/>
      <c r="U482" s="3"/>
      <c r="V482" s="2"/>
      <c r="W482" s="3"/>
      <c r="X482" s="2"/>
      <c r="Y482" s="3"/>
      <c r="Z482" s="1"/>
      <c r="AA482" s="1"/>
    </row>
    <row r="483" spans="1:27" x14ac:dyDescent="0.25">
      <c r="A483" s="5" t="s">
        <v>2647</v>
      </c>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1:27" x14ac:dyDescent="0.25">
      <c r="A484" s="1" t="b">
        <v>0</v>
      </c>
      <c r="B484" s="1" t="s">
        <v>2648</v>
      </c>
      <c r="C484" s="2">
        <v>4</v>
      </c>
      <c r="D484" s="1" t="s">
        <v>848</v>
      </c>
      <c r="E484" s="2">
        <v>106</v>
      </c>
      <c r="F484" s="1" t="s">
        <v>2463</v>
      </c>
      <c r="G484" s="1" t="s">
        <v>2649</v>
      </c>
      <c r="H484" s="1" t="s">
        <v>2650</v>
      </c>
      <c r="I484" s="2" t="s">
        <v>29</v>
      </c>
      <c r="J484" s="3">
        <v>200000</v>
      </c>
      <c r="K484" s="3">
        <v>1</v>
      </c>
      <c r="L484" s="3">
        <v>200000</v>
      </c>
      <c r="M484" s="1" t="s">
        <v>751</v>
      </c>
      <c r="N484" s="1" t="s">
        <v>40</v>
      </c>
      <c r="O484" s="3">
        <v>0</v>
      </c>
      <c r="P484" s="4" t="s">
        <v>2651</v>
      </c>
      <c r="Q484" s="1" t="b">
        <v>0</v>
      </c>
      <c r="R484" s="2">
        <v>1</v>
      </c>
      <c r="S484" s="3">
        <v>200000</v>
      </c>
      <c r="T484" s="2" t="s">
        <v>29</v>
      </c>
      <c r="U484" s="3">
        <v>0</v>
      </c>
      <c r="V484" s="2" t="s">
        <v>29</v>
      </c>
      <c r="W484" s="3">
        <v>0</v>
      </c>
      <c r="X484" s="2" t="s">
        <v>29</v>
      </c>
      <c r="Y484" s="3">
        <v>0</v>
      </c>
      <c r="Z484" s="1" t="s">
        <v>29</v>
      </c>
      <c r="AA484" s="1" t="b">
        <v>0</v>
      </c>
    </row>
    <row r="485" spans="1:27" x14ac:dyDescent="0.25">
      <c r="A485" s="1"/>
      <c r="B485" s="1"/>
      <c r="C485" s="2"/>
      <c r="D485" s="1"/>
      <c r="E485" s="2"/>
      <c r="F485" s="1"/>
      <c r="G485" s="1"/>
      <c r="H485" s="1"/>
      <c r="I485" s="2"/>
      <c r="J485" s="3"/>
      <c r="K485" s="3"/>
      <c r="L485" s="6">
        <f>SUBTOTAL(9,L484)</f>
        <v>200000</v>
      </c>
      <c r="M485" s="1"/>
      <c r="N485" s="1"/>
      <c r="O485" s="3"/>
      <c r="P485" s="4"/>
      <c r="Q485" s="1"/>
      <c r="R485" s="2"/>
      <c r="S485" s="3"/>
      <c r="T485" s="2"/>
      <c r="U485" s="3"/>
      <c r="V485" s="2"/>
      <c r="W485" s="3"/>
      <c r="X485" s="2"/>
      <c r="Y485" s="3"/>
      <c r="Z485" s="1"/>
      <c r="AA485" s="1"/>
    </row>
    <row r="486" spans="1:27" x14ac:dyDescent="0.25">
      <c r="A486" s="5" t="s">
        <v>2652</v>
      </c>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1:27" x14ac:dyDescent="0.25">
      <c r="A487" s="1" t="b">
        <v>0</v>
      </c>
      <c r="B487" s="1" t="s">
        <v>2653</v>
      </c>
      <c r="C487" s="2">
        <v>2</v>
      </c>
      <c r="D487" s="1" t="s">
        <v>767</v>
      </c>
      <c r="E487" s="2">
        <v>89</v>
      </c>
      <c r="F487" s="1" t="s">
        <v>2626</v>
      </c>
      <c r="G487" s="1" t="s">
        <v>2654</v>
      </c>
      <c r="H487" s="1" t="s">
        <v>29</v>
      </c>
      <c r="I487" s="2" t="s">
        <v>29</v>
      </c>
      <c r="J487" s="3">
        <v>50000</v>
      </c>
      <c r="K487" s="3">
        <v>2</v>
      </c>
      <c r="L487" s="3">
        <v>100000</v>
      </c>
      <c r="M487" s="1" t="s">
        <v>751</v>
      </c>
      <c r="N487" s="1" t="s">
        <v>40</v>
      </c>
      <c r="O487" s="3">
        <v>0</v>
      </c>
      <c r="P487" s="4" t="s">
        <v>2655</v>
      </c>
      <c r="Q487" s="1" t="b">
        <v>0</v>
      </c>
      <c r="R487" s="2">
        <v>2</v>
      </c>
      <c r="S487" s="3">
        <v>100000</v>
      </c>
      <c r="T487" s="2" t="s">
        <v>29</v>
      </c>
      <c r="U487" s="3">
        <v>0</v>
      </c>
      <c r="V487" s="2" t="s">
        <v>29</v>
      </c>
      <c r="W487" s="3">
        <v>0</v>
      </c>
      <c r="X487" s="2" t="s">
        <v>29</v>
      </c>
      <c r="Y487" s="3">
        <v>0</v>
      </c>
      <c r="Z487" s="1" t="s">
        <v>29</v>
      </c>
      <c r="AA487" s="1" t="b">
        <v>0</v>
      </c>
    </row>
    <row r="488" spans="1:27" x14ac:dyDescent="0.25">
      <c r="A488" s="1"/>
      <c r="B488" s="1"/>
      <c r="C488" s="2"/>
      <c r="D488" s="1"/>
      <c r="E488" s="2"/>
      <c r="F488" s="1"/>
      <c r="G488" s="1"/>
      <c r="H488" s="1"/>
      <c r="I488" s="2"/>
      <c r="J488" s="3"/>
      <c r="K488" s="3"/>
      <c r="L488" s="6">
        <f>SUBTOTAL(9,L487)</f>
        <v>100000</v>
      </c>
      <c r="M488" s="1"/>
      <c r="N488" s="1"/>
      <c r="O488" s="3"/>
      <c r="P488" s="4"/>
      <c r="Q488" s="1"/>
      <c r="R488" s="2"/>
      <c r="S488" s="3"/>
      <c r="T488" s="2"/>
      <c r="U488" s="3"/>
      <c r="V488" s="2"/>
      <c r="W488" s="3"/>
      <c r="X488" s="2"/>
      <c r="Y488" s="3"/>
      <c r="Z488" s="1"/>
      <c r="AA488" s="1"/>
    </row>
    <row r="489" spans="1:27" x14ac:dyDescent="0.25">
      <c r="A489" s="5" t="s">
        <v>2656</v>
      </c>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1:27" x14ac:dyDescent="0.25">
      <c r="A490" s="1" t="b">
        <v>0</v>
      </c>
      <c r="B490" s="1" t="s">
        <v>2657</v>
      </c>
      <c r="C490" s="2">
        <v>1</v>
      </c>
      <c r="D490" s="1" t="s">
        <v>27</v>
      </c>
      <c r="E490" s="2">
        <v>107</v>
      </c>
      <c r="F490" s="1" t="s">
        <v>2412</v>
      </c>
      <c r="G490" s="1" t="s">
        <v>2658</v>
      </c>
      <c r="H490" s="1" t="s">
        <v>2659</v>
      </c>
      <c r="I490" s="2" t="s">
        <v>29</v>
      </c>
      <c r="J490" s="3">
        <v>92000</v>
      </c>
      <c r="K490" s="3">
        <v>1</v>
      </c>
      <c r="L490" s="3">
        <v>92000</v>
      </c>
      <c r="M490" s="1" t="s">
        <v>751</v>
      </c>
      <c r="N490" s="1" t="s">
        <v>40</v>
      </c>
      <c r="O490" s="3">
        <v>0</v>
      </c>
      <c r="P490" s="4" t="s">
        <v>2660</v>
      </c>
      <c r="Q490" s="1" t="b">
        <v>0</v>
      </c>
      <c r="R490" s="2">
        <v>1</v>
      </c>
      <c r="S490" s="3">
        <v>92000</v>
      </c>
      <c r="T490" s="2" t="s">
        <v>29</v>
      </c>
      <c r="U490" s="3">
        <v>0</v>
      </c>
      <c r="V490" s="2" t="s">
        <v>29</v>
      </c>
      <c r="W490" s="3">
        <v>0</v>
      </c>
      <c r="X490" s="2" t="s">
        <v>29</v>
      </c>
      <c r="Y490" s="3">
        <v>0</v>
      </c>
      <c r="Z490" s="1" t="s">
        <v>29</v>
      </c>
      <c r="AA490" s="1" t="b">
        <v>0</v>
      </c>
    </row>
    <row r="491" spans="1:27" x14ac:dyDescent="0.25">
      <c r="A491" s="1"/>
      <c r="B491" s="1"/>
      <c r="C491" s="2"/>
      <c r="D491" s="1"/>
      <c r="E491" s="2"/>
      <c r="F491" s="1"/>
      <c r="G491" s="1"/>
      <c r="H491" s="1"/>
      <c r="I491" s="2"/>
      <c r="J491" s="3"/>
      <c r="K491" s="3"/>
      <c r="L491" s="6">
        <f>SUBTOTAL(9,L490)</f>
        <v>92000</v>
      </c>
      <c r="M491" s="1"/>
      <c r="N491" s="1"/>
      <c r="O491" s="3"/>
      <c r="P491" s="4"/>
      <c r="Q491" s="1"/>
      <c r="R491" s="2"/>
      <c r="S491" s="3"/>
      <c r="T491" s="2"/>
      <c r="U491" s="3"/>
      <c r="V491" s="2"/>
      <c r="W491" s="3"/>
      <c r="X491" s="2"/>
      <c r="Y491" s="3"/>
      <c r="Z491" s="1"/>
      <c r="AA491" s="1"/>
    </row>
    <row r="492" spans="1:27" x14ac:dyDescent="0.25">
      <c r="A492" s="5" t="s">
        <v>2661</v>
      </c>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1:27" x14ac:dyDescent="0.25">
      <c r="A493" s="1" t="b">
        <v>0</v>
      </c>
      <c r="B493" s="1" t="s">
        <v>2662</v>
      </c>
      <c r="C493" s="2">
        <v>1</v>
      </c>
      <c r="D493" s="1" t="s">
        <v>27</v>
      </c>
      <c r="E493" s="2">
        <v>121</v>
      </c>
      <c r="F493" s="1" t="s">
        <v>2463</v>
      </c>
      <c r="G493" s="1" t="s">
        <v>2663</v>
      </c>
      <c r="H493" s="1" t="s">
        <v>29</v>
      </c>
      <c r="I493" s="2" t="s">
        <v>29</v>
      </c>
      <c r="J493" s="3">
        <v>150000</v>
      </c>
      <c r="K493" s="3">
        <v>1</v>
      </c>
      <c r="L493" s="3">
        <v>150000</v>
      </c>
      <c r="M493" s="1" t="s">
        <v>751</v>
      </c>
      <c r="N493" s="1" t="s">
        <v>40</v>
      </c>
      <c r="O493" s="3">
        <v>0</v>
      </c>
      <c r="P493" s="4" t="s">
        <v>2664</v>
      </c>
      <c r="Q493" s="1" t="b">
        <v>0</v>
      </c>
      <c r="R493" s="2">
        <v>1</v>
      </c>
      <c r="S493" s="3">
        <v>150000</v>
      </c>
      <c r="T493" s="2" t="s">
        <v>29</v>
      </c>
      <c r="U493" s="3">
        <v>0</v>
      </c>
      <c r="V493" s="2" t="s">
        <v>29</v>
      </c>
      <c r="W493" s="3">
        <v>0</v>
      </c>
      <c r="X493" s="2" t="s">
        <v>29</v>
      </c>
      <c r="Y493" s="3">
        <v>0</v>
      </c>
      <c r="Z493" s="1" t="s">
        <v>29</v>
      </c>
      <c r="AA493" s="1" t="b">
        <v>0</v>
      </c>
    </row>
    <row r="494" spans="1:27" x14ac:dyDescent="0.25">
      <c r="A494" s="1"/>
      <c r="B494" s="1"/>
      <c r="C494" s="2"/>
      <c r="D494" s="1"/>
      <c r="E494" s="2"/>
      <c r="F494" s="1"/>
      <c r="G494" s="1"/>
      <c r="H494" s="1"/>
      <c r="I494" s="2"/>
      <c r="J494" s="3"/>
      <c r="K494" s="3"/>
      <c r="L494" s="6">
        <f>SUBTOTAL(9,L493)</f>
        <v>150000</v>
      </c>
      <c r="M494" s="1"/>
      <c r="N494" s="1"/>
      <c r="O494" s="3"/>
      <c r="P494" s="4"/>
      <c r="Q494" s="1"/>
      <c r="R494" s="2"/>
      <c r="S494" s="3"/>
      <c r="T494" s="2"/>
      <c r="U494" s="3"/>
      <c r="V494" s="2"/>
      <c r="W494" s="3"/>
      <c r="X494" s="2"/>
      <c r="Y494" s="3"/>
      <c r="Z494" s="1"/>
      <c r="AA494" s="1"/>
    </row>
    <row r="495" spans="1:27" x14ac:dyDescent="0.25">
      <c r="A495" s="5" t="s">
        <v>2665</v>
      </c>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1:27" x14ac:dyDescent="0.25">
      <c r="A496" s="1" t="b">
        <v>0</v>
      </c>
      <c r="B496" s="1" t="s">
        <v>2666</v>
      </c>
      <c r="C496" s="2">
        <v>1</v>
      </c>
      <c r="D496" s="1" t="s">
        <v>27</v>
      </c>
      <c r="E496" s="2">
        <v>303</v>
      </c>
      <c r="F496" s="1" t="s">
        <v>2463</v>
      </c>
      <c r="G496" s="1" t="s">
        <v>2667</v>
      </c>
      <c r="H496" s="1" t="s">
        <v>2668</v>
      </c>
      <c r="I496" s="2" t="s">
        <v>29</v>
      </c>
      <c r="J496" s="3">
        <v>70</v>
      </c>
      <c r="K496" s="3">
        <v>300</v>
      </c>
      <c r="L496" s="3">
        <v>21000</v>
      </c>
      <c r="M496" s="1" t="s">
        <v>751</v>
      </c>
      <c r="N496" s="1" t="s">
        <v>40</v>
      </c>
      <c r="O496" s="3">
        <v>0</v>
      </c>
      <c r="P496" s="4" t="s">
        <v>2669</v>
      </c>
      <c r="Q496" s="1" t="b">
        <v>0</v>
      </c>
      <c r="R496" s="2">
        <v>300</v>
      </c>
      <c r="S496" s="3">
        <v>21000</v>
      </c>
      <c r="T496" s="2" t="s">
        <v>29</v>
      </c>
      <c r="U496" s="3">
        <v>0</v>
      </c>
      <c r="V496" s="2" t="s">
        <v>29</v>
      </c>
      <c r="W496" s="3">
        <v>0</v>
      </c>
      <c r="X496" s="2" t="s">
        <v>29</v>
      </c>
      <c r="Y496" s="3">
        <v>0</v>
      </c>
      <c r="Z496" s="1" t="s">
        <v>29</v>
      </c>
      <c r="AA496" s="1" t="b">
        <v>0</v>
      </c>
    </row>
    <row r="497" spans="1:27" x14ac:dyDescent="0.25">
      <c r="A497" s="1" t="b">
        <v>0</v>
      </c>
      <c r="B497" s="1" t="s">
        <v>2670</v>
      </c>
      <c r="C497" s="2">
        <v>1</v>
      </c>
      <c r="D497" s="1" t="s">
        <v>27</v>
      </c>
      <c r="E497" s="2">
        <v>304</v>
      </c>
      <c r="F497" s="1" t="s">
        <v>2463</v>
      </c>
      <c r="G497" s="1" t="s">
        <v>2671</v>
      </c>
      <c r="H497" s="1" t="s">
        <v>2668</v>
      </c>
      <c r="I497" s="2" t="s">
        <v>29</v>
      </c>
      <c r="J497" s="3">
        <v>100</v>
      </c>
      <c r="K497" s="3">
        <v>150</v>
      </c>
      <c r="L497" s="3">
        <v>15000</v>
      </c>
      <c r="M497" s="1" t="s">
        <v>751</v>
      </c>
      <c r="N497" s="1" t="s">
        <v>40</v>
      </c>
      <c r="O497" s="3">
        <v>0</v>
      </c>
      <c r="P497" s="4" t="s">
        <v>2669</v>
      </c>
      <c r="Q497" s="1" t="b">
        <v>0</v>
      </c>
      <c r="R497" s="2">
        <v>150</v>
      </c>
      <c r="S497" s="3">
        <v>15000</v>
      </c>
      <c r="T497" s="2" t="s">
        <v>29</v>
      </c>
      <c r="U497" s="3">
        <v>0</v>
      </c>
      <c r="V497" s="2" t="s">
        <v>29</v>
      </c>
      <c r="W497" s="3">
        <v>0</v>
      </c>
      <c r="X497" s="2" t="s">
        <v>29</v>
      </c>
      <c r="Y497" s="3">
        <v>0</v>
      </c>
      <c r="Z497" s="1" t="s">
        <v>29</v>
      </c>
      <c r="AA497" s="1" t="b">
        <v>0</v>
      </c>
    </row>
    <row r="498" spans="1:27" x14ac:dyDescent="0.25">
      <c r="A498" s="1" t="b">
        <v>0</v>
      </c>
      <c r="B498" s="1" t="s">
        <v>2672</v>
      </c>
      <c r="C498" s="2">
        <v>1</v>
      </c>
      <c r="D498" s="1" t="s">
        <v>27</v>
      </c>
      <c r="E498" s="2">
        <v>305</v>
      </c>
      <c r="F498" s="1" t="s">
        <v>2463</v>
      </c>
      <c r="G498" s="1" t="s">
        <v>2673</v>
      </c>
      <c r="H498" s="1" t="s">
        <v>2668</v>
      </c>
      <c r="I498" s="2" t="s">
        <v>29</v>
      </c>
      <c r="J498" s="3">
        <v>70</v>
      </c>
      <c r="K498" s="3">
        <v>250</v>
      </c>
      <c r="L498" s="3">
        <v>17500</v>
      </c>
      <c r="M498" s="1" t="s">
        <v>751</v>
      </c>
      <c r="N498" s="1" t="s">
        <v>40</v>
      </c>
      <c r="O498" s="3">
        <v>0</v>
      </c>
      <c r="P498" s="4" t="s">
        <v>2669</v>
      </c>
      <c r="Q498" s="1" t="b">
        <v>0</v>
      </c>
      <c r="R498" s="2">
        <v>250</v>
      </c>
      <c r="S498" s="3">
        <v>17500</v>
      </c>
      <c r="T498" s="2" t="s">
        <v>29</v>
      </c>
      <c r="U498" s="3">
        <v>0</v>
      </c>
      <c r="V498" s="2" t="s">
        <v>29</v>
      </c>
      <c r="W498" s="3">
        <v>0</v>
      </c>
      <c r="X498" s="2" t="s">
        <v>29</v>
      </c>
      <c r="Y498" s="3">
        <v>0</v>
      </c>
      <c r="Z498" s="1" t="s">
        <v>29</v>
      </c>
      <c r="AA498" s="1" t="b">
        <v>0</v>
      </c>
    </row>
    <row r="499" spans="1:27" x14ac:dyDescent="0.25">
      <c r="A499" s="1" t="b">
        <v>0</v>
      </c>
      <c r="B499" s="1" t="s">
        <v>2674</v>
      </c>
      <c r="C499" s="2">
        <v>1</v>
      </c>
      <c r="D499" s="1" t="s">
        <v>27</v>
      </c>
      <c r="E499" s="2">
        <v>306</v>
      </c>
      <c r="F499" s="1" t="s">
        <v>2463</v>
      </c>
      <c r="G499" s="1" t="s">
        <v>2675</v>
      </c>
      <c r="H499" s="1" t="s">
        <v>2676</v>
      </c>
      <c r="I499" s="2" t="s">
        <v>29</v>
      </c>
      <c r="J499" s="3">
        <v>70</v>
      </c>
      <c r="K499" s="3">
        <v>100</v>
      </c>
      <c r="L499" s="3">
        <v>7000</v>
      </c>
      <c r="M499" s="1" t="s">
        <v>751</v>
      </c>
      <c r="N499" s="1" t="s">
        <v>40</v>
      </c>
      <c r="O499" s="3">
        <v>0</v>
      </c>
      <c r="P499" s="4" t="s">
        <v>2669</v>
      </c>
      <c r="Q499" s="1" t="b">
        <v>0</v>
      </c>
      <c r="R499" s="2">
        <v>100</v>
      </c>
      <c r="S499" s="3">
        <v>7000</v>
      </c>
      <c r="T499" s="2" t="s">
        <v>29</v>
      </c>
      <c r="U499" s="3">
        <v>0</v>
      </c>
      <c r="V499" s="2" t="s">
        <v>29</v>
      </c>
      <c r="W499" s="3">
        <v>0</v>
      </c>
      <c r="X499" s="2" t="s">
        <v>29</v>
      </c>
      <c r="Y499" s="3">
        <v>0</v>
      </c>
      <c r="Z499" s="1" t="s">
        <v>29</v>
      </c>
      <c r="AA499" s="1" t="b">
        <v>0</v>
      </c>
    </row>
    <row r="500" spans="1:27" x14ac:dyDescent="0.25">
      <c r="A500" s="1" t="b">
        <v>0</v>
      </c>
      <c r="B500" s="1" t="s">
        <v>2677</v>
      </c>
      <c r="C500" s="2">
        <v>1</v>
      </c>
      <c r="D500" s="1" t="s">
        <v>776</v>
      </c>
      <c r="E500" s="2">
        <v>101</v>
      </c>
      <c r="F500" s="1" t="s">
        <v>2463</v>
      </c>
      <c r="G500" s="1" t="s">
        <v>2678</v>
      </c>
      <c r="H500" s="1" t="s">
        <v>2679</v>
      </c>
      <c r="I500" s="2" t="s">
        <v>29</v>
      </c>
      <c r="J500" s="3">
        <v>2</v>
      </c>
      <c r="K500" s="3">
        <v>10000</v>
      </c>
      <c r="L500" s="3">
        <v>20000</v>
      </c>
      <c r="M500" s="1" t="s">
        <v>751</v>
      </c>
      <c r="N500" s="1" t="s">
        <v>40</v>
      </c>
      <c r="O500" s="3">
        <v>0</v>
      </c>
      <c r="P500" s="4" t="s">
        <v>2669</v>
      </c>
      <c r="Q500" s="1" t="b">
        <v>0</v>
      </c>
      <c r="R500" s="2">
        <v>10000</v>
      </c>
      <c r="S500" s="3">
        <v>20000</v>
      </c>
      <c r="T500" s="2" t="s">
        <v>29</v>
      </c>
      <c r="U500" s="3">
        <v>0</v>
      </c>
      <c r="V500" s="2" t="s">
        <v>29</v>
      </c>
      <c r="W500" s="3">
        <v>0</v>
      </c>
      <c r="X500" s="2" t="s">
        <v>29</v>
      </c>
      <c r="Y500" s="3">
        <v>0</v>
      </c>
      <c r="Z500" s="1" t="s">
        <v>29</v>
      </c>
      <c r="AA500" s="1" t="b">
        <v>0</v>
      </c>
    </row>
    <row r="501" spans="1:27" x14ac:dyDescent="0.25">
      <c r="A501" s="1" t="b">
        <v>0</v>
      </c>
      <c r="B501" s="1" t="s">
        <v>2680</v>
      </c>
      <c r="C501" s="2">
        <v>1</v>
      </c>
      <c r="D501" s="1" t="s">
        <v>776</v>
      </c>
      <c r="E501" s="2">
        <v>109</v>
      </c>
      <c r="F501" s="1" t="s">
        <v>2463</v>
      </c>
      <c r="G501" s="1" t="s">
        <v>2681</v>
      </c>
      <c r="H501" s="1" t="s">
        <v>2682</v>
      </c>
      <c r="I501" s="2" t="s">
        <v>29</v>
      </c>
      <c r="J501" s="3">
        <v>50</v>
      </c>
      <c r="K501" s="3">
        <v>1500</v>
      </c>
      <c r="L501" s="3">
        <v>75000</v>
      </c>
      <c r="M501" s="1" t="s">
        <v>751</v>
      </c>
      <c r="N501" s="1" t="s">
        <v>40</v>
      </c>
      <c r="O501" s="3">
        <v>0</v>
      </c>
      <c r="P501" s="4" t="s">
        <v>2669</v>
      </c>
      <c r="Q501" s="1" t="b">
        <v>0</v>
      </c>
      <c r="R501" s="2">
        <v>1500</v>
      </c>
      <c r="S501" s="3">
        <v>75000</v>
      </c>
      <c r="T501" s="2" t="s">
        <v>29</v>
      </c>
      <c r="U501" s="3">
        <v>0</v>
      </c>
      <c r="V501" s="2" t="s">
        <v>29</v>
      </c>
      <c r="W501" s="3">
        <v>0</v>
      </c>
      <c r="X501" s="2" t="s">
        <v>29</v>
      </c>
      <c r="Y501" s="3">
        <v>0</v>
      </c>
      <c r="Z501" s="1" t="s">
        <v>29</v>
      </c>
      <c r="AA501" s="1" t="b">
        <v>0</v>
      </c>
    </row>
    <row r="502" spans="1:27" x14ac:dyDescent="0.25">
      <c r="A502" s="1" t="b">
        <v>0</v>
      </c>
      <c r="B502" s="1" t="s">
        <v>2683</v>
      </c>
      <c r="C502" s="2">
        <v>1</v>
      </c>
      <c r="D502" s="1" t="s">
        <v>65</v>
      </c>
      <c r="E502" s="2">
        <v>102</v>
      </c>
      <c r="F502" s="1" t="s">
        <v>2463</v>
      </c>
      <c r="G502" s="1" t="s">
        <v>2684</v>
      </c>
      <c r="H502" s="1" t="s">
        <v>2685</v>
      </c>
      <c r="I502" s="2" t="s">
        <v>29</v>
      </c>
      <c r="J502" s="3">
        <v>2.5</v>
      </c>
      <c r="K502" s="3">
        <v>12000</v>
      </c>
      <c r="L502" s="3">
        <v>30000</v>
      </c>
      <c r="M502" s="1" t="s">
        <v>751</v>
      </c>
      <c r="N502" s="1" t="s">
        <v>40</v>
      </c>
      <c r="O502" s="3">
        <v>0</v>
      </c>
      <c r="P502" s="4" t="s">
        <v>2669</v>
      </c>
      <c r="Q502" s="1" t="b">
        <v>0</v>
      </c>
      <c r="R502" s="2">
        <v>12000</v>
      </c>
      <c r="S502" s="3">
        <v>30000</v>
      </c>
      <c r="T502" s="2" t="s">
        <v>29</v>
      </c>
      <c r="U502" s="3">
        <v>0</v>
      </c>
      <c r="V502" s="2" t="s">
        <v>29</v>
      </c>
      <c r="W502" s="3">
        <v>0</v>
      </c>
      <c r="X502" s="2" t="s">
        <v>29</v>
      </c>
      <c r="Y502" s="3">
        <v>0</v>
      </c>
      <c r="Z502" s="1" t="s">
        <v>29</v>
      </c>
      <c r="AA502" s="1" t="b">
        <v>0</v>
      </c>
    </row>
    <row r="503" spans="1:27" x14ac:dyDescent="0.25">
      <c r="A503" s="1" t="b">
        <v>0</v>
      </c>
      <c r="B503" s="1" t="s">
        <v>2686</v>
      </c>
      <c r="C503" s="2">
        <v>2</v>
      </c>
      <c r="D503" s="1" t="s">
        <v>752</v>
      </c>
      <c r="E503" s="2">
        <v>273</v>
      </c>
      <c r="F503" s="1" t="s">
        <v>2463</v>
      </c>
      <c r="G503" s="1" t="s">
        <v>2687</v>
      </c>
      <c r="H503" s="1" t="s">
        <v>2688</v>
      </c>
      <c r="I503" s="2" t="s">
        <v>29</v>
      </c>
      <c r="J503" s="3">
        <v>1.7</v>
      </c>
      <c r="K503" s="3">
        <v>6000</v>
      </c>
      <c r="L503" s="3">
        <v>10200</v>
      </c>
      <c r="M503" s="1" t="s">
        <v>751</v>
      </c>
      <c r="N503" s="1" t="s">
        <v>40</v>
      </c>
      <c r="O503" s="3">
        <v>0</v>
      </c>
      <c r="P503" s="4" t="s">
        <v>2669</v>
      </c>
      <c r="Q503" s="1" t="b">
        <v>0</v>
      </c>
      <c r="R503" s="2">
        <v>6000</v>
      </c>
      <c r="S503" s="3">
        <v>10200</v>
      </c>
      <c r="T503" s="2" t="s">
        <v>29</v>
      </c>
      <c r="U503" s="3">
        <v>0</v>
      </c>
      <c r="V503" s="2" t="s">
        <v>29</v>
      </c>
      <c r="W503" s="3">
        <v>0</v>
      </c>
      <c r="X503" s="2" t="s">
        <v>29</v>
      </c>
      <c r="Y503" s="3">
        <v>0</v>
      </c>
      <c r="Z503" s="1" t="s">
        <v>29</v>
      </c>
      <c r="AA503" s="1" t="b">
        <v>0</v>
      </c>
    </row>
    <row r="504" spans="1:27" x14ac:dyDescent="0.25">
      <c r="A504" s="1" t="b">
        <v>0</v>
      </c>
      <c r="B504" s="1" t="s">
        <v>2689</v>
      </c>
      <c r="C504" s="2">
        <v>2</v>
      </c>
      <c r="D504" s="1" t="s">
        <v>752</v>
      </c>
      <c r="E504" s="2">
        <v>278</v>
      </c>
      <c r="F504" s="1" t="s">
        <v>2463</v>
      </c>
      <c r="G504" s="1" t="s">
        <v>2690</v>
      </c>
      <c r="H504" s="1" t="s">
        <v>2691</v>
      </c>
      <c r="I504" s="2" t="s">
        <v>29</v>
      </c>
      <c r="J504" s="3">
        <v>1.4</v>
      </c>
      <c r="K504" s="3">
        <v>3000</v>
      </c>
      <c r="L504" s="3">
        <v>4200</v>
      </c>
      <c r="M504" s="1" t="s">
        <v>751</v>
      </c>
      <c r="N504" s="1" t="s">
        <v>40</v>
      </c>
      <c r="O504" s="3">
        <v>0</v>
      </c>
      <c r="P504" s="4" t="s">
        <v>2669</v>
      </c>
      <c r="Q504" s="1" t="b">
        <v>0</v>
      </c>
      <c r="R504" s="2">
        <v>3000</v>
      </c>
      <c r="S504" s="3">
        <v>4200</v>
      </c>
      <c r="T504" s="2" t="s">
        <v>29</v>
      </c>
      <c r="U504" s="3">
        <v>0</v>
      </c>
      <c r="V504" s="2" t="s">
        <v>29</v>
      </c>
      <c r="W504" s="3">
        <v>0</v>
      </c>
      <c r="X504" s="2" t="s">
        <v>29</v>
      </c>
      <c r="Y504" s="3">
        <v>0</v>
      </c>
      <c r="Z504" s="1" t="s">
        <v>29</v>
      </c>
      <c r="AA504" s="1" t="b">
        <v>0</v>
      </c>
    </row>
    <row r="505" spans="1:27" x14ac:dyDescent="0.25">
      <c r="A505" s="1" t="b">
        <v>0</v>
      </c>
      <c r="B505" s="1" t="s">
        <v>2692</v>
      </c>
      <c r="C505" s="2">
        <v>2</v>
      </c>
      <c r="D505" s="1" t="s">
        <v>752</v>
      </c>
      <c r="E505" s="2">
        <v>279</v>
      </c>
      <c r="F505" s="1" t="s">
        <v>2463</v>
      </c>
      <c r="G505" s="1" t="s">
        <v>2693</v>
      </c>
      <c r="H505" s="1" t="s">
        <v>2694</v>
      </c>
      <c r="I505" s="2" t="s">
        <v>29</v>
      </c>
      <c r="J505" s="3">
        <v>1.35</v>
      </c>
      <c r="K505" s="3">
        <v>3000</v>
      </c>
      <c r="L505" s="3">
        <v>4050</v>
      </c>
      <c r="M505" s="1" t="s">
        <v>751</v>
      </c>
      <c r="N505" s="1" t="s">
        <v>40</v>
      </c>
      <c r="O505" s="3">
        <v>0</v>
      </c>
      <c r="P505" s="4" t="s">
        <v>2669</v>
      </c>
      <c r="Q505" s="1" t="b">
        <v>0</v>
      </c>
      <c r="R505" s="2">
        <v>3000</v>
      </c>
      <c r="S505" s="3">
        <v>4050</v>
      </c>
      <c r="T505" s="2" t="s">
        <v>29</v>
      </c>
      <c r="U505" s="3">
        <v>0</v>
      </c>
      <c r="V505" s="2" t="s">
        <v>29</v>
      </c>
      <c r="W505" s="3">
        <v>0</v>
      </c>
      <c r="X505" s="2" t="s">
        <v>29</v>
      </c>
      <c r="Y505" s="3">
        <v>0</v>
      </c>
      <c r="Z505" s="1" t="s">
        <v>29</v>
      </c>
      <c r="AA505" s="1" t="b">
        <v>0</v>
      </c>
    </row>
    <row r="506" spans="1:27" x14ac:dyDescent="0.25">
      <c r="A506" s="1" t="b">
        <v>0</v>
      </c>
      <c r="B506" s="1" t="s">
        <v>2695</v>
      </c>
      <c r="C506" s="2">
        <v>2</v>
      </c>
      <c r="D506" s="1" t="s">
        <v>752</v>
      </c>
      <c r="E506" s="2">
        <v>280</v>
      </c>
      <c r="F506" s="1" t="s">
        <v>2463</v>
      </c>
      <c r="G506" s="1" t="s">
        <v>2696</v>
      </c>
      <c r="H506" s="1" t="s">
        <v>2697</v>
      </c>
      <c r="I506" s="2" t="s">
        <v>29</v>
      </c>
      <c r="J506" s="3">
        <v>2.4</v>
      </c>
      <c r="K506" s="3">
        <v>10000</v>
      </c>
      <c r="L506" s="3">
        <v>24000</v>
      </c>
      <c r="M506" s="1" t="s">
        <v>751</v>
      </c>
      <c r="N506" s="1" t="s">
        <v>40</v>
      </c>
      <c r="O506" s="3">
        <v>0</v>
      </c>
      <c r="P506" s="4" t="s">
        <v>2669</v>
      </c>
      <c r="Q506" s="1" t="b">
        <v>0</v>
      </c>
      <c r="R506" s="2">
        <v>10000</v>
      </c>
      <c r="S506" s="3">
        <v>24000</v>
      </c>
      <c r="T506" s="2" t="s">
        <v>29</v>
      </c>
      <c r="U506" s="3">
        <v>0</v>
      </c>
      <c r="V506" s="2" t="s">
        <v>29</v>
      </c>
      <c r="W506" s="3">
        <v>0</v>
      </c>
      <c r="X506" s="2" t="s">
        <v>29</v>
      </c>
      <c r="Y506" s="3">
        <v>0</v>
      </c>
      <c r="Z506" s="1" t="s">
        <v>29</v>
      </c>
      <c r="AA506" s="1" t="b">
        <v>0</v>
      </c>
    </row>
    <row r="507" spans="1:27" x14ac:dyDescent="0.25">
      <c r="A507" s="1" t="b">
        <v>0</v>
      </c>
      <c r="B507" s="1" t="s">
        <v>2698</v>
      </c>
      <c r="C507" s="2">
        <v>2</v>
      </c>
      <c r="D507" s="1" t="s">
        <v>748</v>
      </c>
      <c r="E507" s="2">
        <v>274</v>
      </c>
      <c r="F507" s="1" t="s">
        <v>2463</v>
      </c>
      <c r="G507" s="1" t="s">
        <v>2699</v>
      </c>
      <c r="H507" s="1" t="s">
        <v>2700</v>
      </c>
      <c r="I507" s="2" t="s">
        <v>29</v>
      </c>
      <c r="J507" s="3">
        <v>6.05</v>
      </c>
      <c r="K507" s="3">
        <v>1000</v>
      </c>
      <c r="L507" s="3">
        <v>6050</v>
      </c>
      <c r="M507" s="1" t="s">
        <v>751</v>
      </c>
      <c r="N507" s="1" t="s">
        <v>40</v>
      </c>
      <c r="O507" s="3">
        <v>0</v>
      </c>
      <c r="P507" s="4" t="s">
        <v>2669</v>
      </c>
      <c r="Q507" s="1" t="b">
        <v>0</v>
      </c>
      <c r="R507" s="2">
        <v>1000</v>
      </c>
      <c r="S507" s="3">
        <v>6050</v>
      </c>
      <c r="T507" s="2" t="s">
        <v>29</v>
      </c>
      <c r="U507" s="3">
        <v>0</v>
      </c>
      <c r="V507" s="2" t="s">
        <v>29</v>
      </c>
      <c r="W507" s="3">
        <v>0</v>
      </c>
      <c r="X507" s="2" t="s">
        <v>29</v>
      </c>
      <c r="Y507" s="3">
        <v>0</v>
      </c>
      <c r="Z507" s="1" t="s">
        <v>29</v>
      </c>
      <c r="AA507" s="1" t="b">
        <v>0</v>
      </c>
    </row>
    <row r="508" spans="1:27" x14ac:dyDescent="0.25">
      <c r="A508" s="1" t="b">
        <v>0</v>
      </c>
      <c r="B508" s="1" t="s">
        <v>2701</v>
      </c>
      <c r="C508" s="2">
        <v>2</v>
      </c>
      <c r="D508" s="1" t="s">
        <v>748</v>
      </c>
      <c r="E508" s="2">
        <v>275</v>
      </c>
      <c r="F508" s="1" t="s">
        <v>2463</v>
      </c>
      <c r="G508" s="1" t="s">
        <v>2702</v>
      </c>
      <c r="H508" s="1" t="s">
        <v>2703</v>
      </c>
      <c r="I508" s="2" t="s">
        <v>29</v>
      </c>
      <c r="J508" s="3">
        <v>6</v>
      </c>
      <c r="K508" s="3">
        <v>1000</v>
      </c>
      <c r="L508" s="3">
        <v>6000</v>
      </c>
      <c r="M508" s="1" t="s">
        <v>751</v>
      </c>
      <c r="N508" s="1" t="s">
        <v>40</v>
      </c>
      <c r="O508" s="3">
        <v>0</v>
      </c>
      <c r="P508" s="4" t="s">
        <v>2669</v>
      </c>
      <c r="Q508" s="1" t="b">
        <v>0</v>
      </c>
      <c r="R508" s="2">
        <v>1000</v>
      </c>
      <c r="S508" s="3">
        <v>6000</v>
      </c>
      <c r="T508" s="2" t="s">
        <v>29</v>
      </c>
      <c r="U508" s="3">
        <v>0</v>
      </c>
      <c r="V508" s="2" t="s">
        <v>29</v>
      </c>
      <c r="W508" s="3">
        <v>0</v>
      </c>
      <c r="X508" s="2" t="s">
        <v>29</v>
      </c>
      <c r="Y508" s="3">
        <v>0</v>
      </c>
      <c r="Z508" s="1" t="s">
        <v>29</v>
      </c>
      <c r="AA508" s="1" t="b">
        <v>0</v>
      </c>
    </row>
    <row r="509" spans="1:27" x14ac:dyDescent="0.25">
      <c r="A509" s="1" t="b">
        <v>0</v>
      </c>
      <c r="B509" s="1" t="s">
        <v>2704</v>
      </c>
      <c r="C509" s="2">
        <v>2</v>
      </c>
      <c r="D509" s="1" t="s">
        <v>748</v>
      </c>
      <c r="E509" s="2">
        <v>284</v>
      </c>
      <c r="F509" s="1" t="s">
        <v>2463</v>
      </c>
      <c r="G509" s="1" t="s">
        <v>2705</v>
      </c>
      <c r="H509" s="1" t="s">
        <v>2706</v>
      </c>
      <c r="I509" s="2" t="s">
        <v>29</v>
      </c>
      <c r="J509" s="3">
        <v>60</v>
      </c>
      <c r="K509" s="3">
        <v>200</v>
      </c>
      <c r="L509" s="3">
        <v>12000</v>
      </c>
      <c r="M509" s="1" t="s">
        <v>751</v>
      </c>
      <c r="N509" s="1" t="s">
        <v>40</v>
      </c>
      <c r="O509" s="3">
        <v>0</v>
      </c>
      <c r="P509" s="4" t="s">
        <v>2669</v>
      </c>
      <c r="Q509" s="1" t="b">
        <v>0</v>
      </c>
      <c r="R509" s="2">
        <v>200</v>
      </c>
      <c r="S509" s="3">
        <v>12000</v>
      </c>
      <c r="T509" s="2" t="s">
        <v>29</v>
      </c>
      <c r="U509" s="3">
        <v>0</v>
      </c>
      <c r="V509" s="2" t="s">
        <v>29</v>
      </c>
      <c r="W509" s="3">
        <v>0</v>
      </c>
      <c r="X509" s="2" t="s">
        <v>29</v>
      </c>
      <c r="Y509" s="3">
        <v>0</v>
      </c>
      <c r="Z509" s="1" t="s">
        <v>29</v>
      </c>
      <c r="AA509" s="1" t="b">
        <v>0</v>
      </c>
    </row>
    <row r="510" spans="1:27" x14ac:dyDescent="0.25">
      <c r="A510" s="1" t="b">
        <v>0</v>
      </c>
      <c r="B510" s="1" t="s">
        <v>2707</v>
      </c>
      <c r="C510" s="2">
        <v>2</v>
      </c>
      <c r="D510" s="1" t="s">
        <v>767</v>
      </c>
      <c r="E510" s="2">
        <v>276</v>
      </c>
      <c r="F510" s="1" t="s">
        <v>2463</v>
      </c>
      <c r="G510" s="1" t="s">
        <v>2708</v>
      </c>
      <c r="H510" s="1" t="s">
        <v>2709</v>
      </c>
      <c r="I510" s="2" t="s">
        <v>29</v>
      </c>
      <c r="J510" s="3">
        <v>1.3</v>
      </c>
      <c r="K510" s="3">
        <v>1500</v>
      </c>
      <c r="L510" s="3">
        <v>1950</v>
      </c>
      <c r="M510" s="1" t="s">
        <v>751</v>
      </c>
      <c r="N510" s="1" t="s">
        <v>40</v>
      </c>
      <c r="O510" s="3">
        <v>0</v>
      </c>
      <c r="P510" s="4" t="s">
        <v>2669</v>
      </c>
      <c r="Q510" s="1" t="b">
        <v>0</v>
      </c>
      <c r="R510" s="2">
        <v>1500</v>
      </c>
      <c r="S510" s="3">
        <v>1950</v>
      </c>
      <c r="T510" s="2" t="s">
        <v>29</v>
      </c>
      <c r="U510" s="3">
        <v>0</v>
      </c>
      <c r="V510" s="2" t="s">
        <v>29</v>
      </c>
      <c r="W510" s="3">
        <v>0</v>
      </c>
      <c r="X510" s="2" t="s">
        <v>29</v>
      </c>
      <c r="Y510" s="3">
        <v>0</v>
      </c>
      <c r="Z510" s="1" t="s">
        <v>29</v>
      </c>
      <c r="AA510" s="1" t="b">
        <v>0</v>
      </c>
    </row>
    <row r="511" spans="1:27" x14ac:dyDescent="0.25">
      <c r="A511" s="1" t="b">
        <v>0</v>
      </c>
      <c r="B511" s="1" t="s">
        <v>2710</v>
      </c>
      <c r="C511" s="2">
        <v>2</v>
      </c>
      <c r="D511" s="1" t="s">
        <v>767</v>
      </c>
      <c r="E511" s="2">
        <v>277</v>
      </c>
      <c r="F511" s="1" t="s">
        <v>2463</v>
      </c>
      <c r="G511" s="1" t="s">
        <v>2711</v>
      </c>
      <c r="H511" s="1" t="s">
        <v>2712</v>
      </c>
      <c r="I511" s="2" t="s">
        <v>29</v>
      </c>
      <c r="J511" s="3">
        <v>1.28</v>
      </c>
      <c r="K511" s="3">
        <v>1500</v>
      </c>
      <c r="L511" s="3">
        <v>1920</v>
      </c>
      <c r="M511" s="1" t="s">
        <v>751</v>
      </c>
      <c r="N511" s="1" t="s">
        <v>40</v>
      </c>
      <c r="O511" s="3">
        <v>0</v>
      </c>
      <c r="P511" s="4" t="s">
        <v>2669</v>
      </c>
      <c r="Q511" s="1" t="b">
        <v>0</v>
      </c>
      <c r="R511" s="2">
        <v>1500</v>
      </c>
      <c r="S511" s="3">
        <v>1920</v>
      </c>
      <c r="T511" s="2" t="s">
        <v>29</v>
      </c>
      <c r="U511" s="3">
        <v>0</v>
      </c>
      <c r="V511" s="2" t="s">
        <v>29</v>
      </c>
      <c r="W511" s="3">
        <v>0</v>
      </c>
      <c r="X511" s="2" t="s">
        <v>29</v>
      </c>
      <c r="Y511" s="3">
        <v>0</v>
      </c>
      <c r="Z511" s="1" t="s">
        <v>29</v>
      </c>
      <c r="AA511" s="1" t="b">
        <v>0</v>
      </c>
    </row>
    <row r="512" spans="1:27" x14ac:dyDescent="0.25">
      <c r="A512" s="1" t="b">
        <v>0</v>
      </c>
      <c r="B512" s="1" t="s">
        <v>2713</v>
      </c>
      <c r="C512" s="2">
        <v>2</v>
      </c>
      <c r="D512" s="1" t="s">
        <v>767</v>
      </c>
      <c r="E512" s="2">
        <v>283</v>
      </c>
      <c r="F512" s="1" t="s">
        <v>2463</v>
      </c>
      <c r="G512" s="1" t="s">
        <v>2714</v>
      </c>
      <c r="H512" s="1" t="s">
        <v>2715</v>
      </c>
      <c r="I512" s="2" t="s">
        <v>29</v>
      </c>
      <c r="J512" s="3">
        <v>57</v>
      </c>
      <c r="K512" s="3">
        <v>200</v>
      </c>
      <c r="L512" s="3">
        <v>11400</v>
      </c>
      <c r="M512" s="1" t="s">
        <v>751</v>
      </c>
      <c r="N512" s="1" t="s">
        <v>40</v>
      </c>
      <c r="O512" s="3">
        <v>0</v>
      </c>
      <c r="P512" s="4" t="s">
        <v>2669</v>
      </c>
      <c r="Q512" s="1" t="b">
        <v>0</v>
      </c>
      <c r="R512" s="2">
        <v>200</v>
      </c>
      <c r="S512" s="3">
        <v>11400</v>
      </c>
      <c r="T512" s="2" t="s">
        <v>29</v>
      </c>
      <c r="U512" s="3">
        <v>0</v>
      </c>
      <c r="V512" s="2" t="s">
        <v>29</v>
      </c>
      <c r="W512" s="3">
        <v>0</v>
      </c>
      <c r="X512" s="2" t="s">
        <v>29</v>
      </c>
      <c r="Y512" s="3">
        <v>0</v>
      </c>
      <c r="Z512" s="1" t="s">
        <v>29</v>
      </c>
      <c r="AA512" s="1" t="b">
        <v>0</v>
      </c>
    </row>
    <row r="513" spans="1:27" x14ac:dyDescent="0.25">
      <c r="A513" s="1" t="b">
        <v>0</v>
      </c>
      <c r="B513" s="1" t="s">
        <v>2716</v>
      </c>
      <c r="C513" s="2">
        <v>3</v>
      </c>
      <c r="D513" s="1" t="s">
        <v>762</v>
      </c>
      <c r="E513" s="2">
        <v>281</v>
      </c>
      <c r="F513" s="1" t="s">
        <v>2463</v>
      </c>
      <c r="G513" s="1" t="s">
        <v>2717</v>
      </c>
      <c r="H513" s="1" t="s">
        <v>2718</v>
      </c>
      <c r="I513" s="2" t="s">
        <v>29</v>
      </c>
      <c r="J513" s="3">
        <v>80</v>
      </c>
      <c r="K513" s="3">
        <v>100</v>
      </c>
      <c r="L513" s="3">
        <v>8000</v>
      </c>
      <c r="M513" s="1" t="s">
        <v>751</v>
      </c>
      <c r="N513" s="1" t="s">
        <v>40</v>
      </c>
      <c r="O513" s="3">
        <v>0</v>
      </c>
      <c r="P513" s="4" t="s">
        <v>2669</v>
      </c>
      <c r="Q513" s="1" t="b">
        <v>0</v>
      </c>
      <c r="R513" s="2">
        <v>100</v>
      </c>
      <c r="S513" s="3">
        <v>8000</v>
      </c>
      <c r="T513" s="2" t="s">
        <v>29</v>
      </c>
      <c r="U513" s="3">
        <v>0</v>
      </c>
      <c r="V513" s="2" t="s">
        <v>29</v>
      </c>
      <c r="W513" s="3">
        <v>0</v>
      </c>
      <c r="X513" s="2" t="s">
        <v>29</v>
      </c>
      <c r="Y513" s="3">
        <v>0</v>
      </c>
      <c r="Z513" s="1" t="s">
        <v>29</v>
      </c>
      <c r="AA513" s="1" t="b">
        <v>0</v>
      </c>
    </row>
    <row r="514" spans="1:27" x14ac:dyDescent="0.25">
      <c r="A514" s="1" t="b">
        <v>0</v>
      </c>
      <c r="B514" s="1" t="s">
        <v>2719</v>
      </c>
      <c r="C514" s="2">
        <v>3</v>
      </c>
      <c r="D514" s="1" t="s">
        <v>701</v>
      </c>
      <c r="E514" s="2">
        <v>282</v>
      </c>
      <c r="F514" s="1" t="s">
        <v>2463</v>
      </c>
      <c r="G514" s="1" t="s">
        <v>2720</v>
      </c>
      <c r="H514" s="1" t="s">
        <v>2721</v>
      </c>
      <c r="I514" s="2" t="s">
        <v>29</v>
      </c>
      <c r="J514" s="3">
        <v>180</v>
      </c>
      <c r="K514" s="3">
        <v>50</v>
      </c>
      <c r="L514" s="3">
        <v>9000</v>
      </c>
      <c r="M514" s="1" t="s">
        <v>751</v>
      </c>
      <c r="N514" s="1" t="s">
        <v>40</v>
      </c>
      <c r="O514" s="3">
        <v>0</v>
      </c>
      <c r="P514" s="4" t="s">
        <v>2669</v>
      </c>
      <c r="Q514" s="1" t="b">
        <v>0</v>
      </c>
      <c r="R514" s="2">
        <v>50</v>
      </c>
      <c r="S514" s="3">
        <v>9000</v>
      </c>
      <c r="T514" s="2" t="s">
        <v>29</v>
      </c>
      <c r="U514" s="3">
        <v>0</v>
      </c>
      <c r="V514" s="2" t="s">
        <v>29</v>
      </c>
      <c r="W514" s="3">
        <v>0</v>
      </c>
      <c r="X514" s="2" t="s">
        <v>29</v>
      </c>
      <c r="Y514" s="3">
        <v>0</v>
      </c>
      <c r="Z514" s="1" t="s">
        <v>29</v>
      </c>
      <c r="AA514" s="1" t="b">
        <v>0</v>
      </c>
    </row>
    <row r="515" spans="1:27" x14ac:dyDescent="0.25">
      <c r="A515" s="1" t="b">
        <v>0</v>
      </c>
      <c r="B515" s="1" t="s">
        <v>2722</v>
      </c>
      <c r="C515" s="2">
        <v>3</v>
      </c>
      <c r="D515" s="1" t="s">
        <v>701</v>
      </c>
      <c r="E515" s="2">
        <v>285</v>
      </c>
      <c r="F515" s="1" t="s">
        <v>2463</v>
      </c>
      <c r="G515" s="1" t="s">
        <v>2723</v>
      </c>
      <c r="H515" s="1" t="s">
        <v>2724</v>
      </c>
      <c r="I515" s="2" t="s">
        <v>29</v>
      </c>
      <c r="J515" s="3">
        <v>65</v>
      </c>
      <c r="K515" s="3">
        <v>150</v>
      </c>
      <c r="L515" s="3">
        <v>9750</v>
      </c>
      <c r="M515" s="1" t="s">
        <v>751</v>
      </c>
      <c r="N515" s="1" t="s">
        <v>40</v>
      </c>
      <c r="O515" s="3">
        <v>0</v>
      </c>
      <c r="P515" s="4" t="s">
        <v>2669</v>
      </c>
      <c r="Q515" s="1" t="b">
        <v>0</v>
      </c>
      <c r="R515" s="2">
        <v>150</v>
      </c>
      <c r="S515" s="3">
        <v>9750</v>
      </c>
      <c r="T515" s="2" t="s">
        <v>29</v>
      </c>
      <c r="U515" s="3">
        <v>0</v>
      </c>
      <c r="V515" s="2" t="s">
        <v>29</v>
      </c>
      <c r="W515" s="3">
        <v>0</v>
      </c>
      <c r="X515" s="2" t="s">
        <v>29</v>
      </c>
      <c r="Y515" s="3">
        <v>0</v>
      </c>
      <c r="Z515" s="1" t="s">
        <v>29</v>
      </c>
      <c r="AA515" s="1" t="b">
        <v>0</v>
      </c>
    </row>
    <row r="516" spans="1:27" x14ac:dyDescent="0.25">
      <c r="A516" s="1" t="b">
        <v>0</v>
      </c>
      <c r="B516" s="1" t="s">
        <v>2725</v>
      </c>
      <c r="C516" s="2">
        <v>3</v>
      </c>
      <c r="D516" s="1" t="s">
        <v>673</v>
      </c>
      <c r="E516" s="2">
        <v>286</v>
      </c>
      <c r="F516" s="1" t="s">
        <v>2463</v>
      </c>
      <c r="G516" s="1" t="s">
        <v>2726</v>
      </c>
      <c r="H516" s="1" t="s">
        <v>2727</v>
      </c>
      <c r="I516" s="2" t="s">
        <v>29</v>
      </c>
      <c r="J516" s="3">
        <v>170</v>
      </c>
      <c r="K516" s="3">
        <v>200</v>
      </c>
      <c r="L516" s="3">
        <v>34000</v>
      </c>
      <c r="M516" s="1" t="s">
        <v>751</v>
      </c>
      <c r="N516" s="1" t="s">
        <v>40</v>
      </c>
      <c r="O516" s="3">
        <v>0</v>
      </c>
      <c r="P516" s="4" t="s">
        <v>2669</v>
      </c>
      <c r="Q516" s="1" t="b">
        <v>0</v>
      </c>
      <c r="R516" s="2">
        <v>200</v>
      </c>
      <c r="S516" s="3">
        <v>34000</v>
      </c>
      <c r="T516" s="2" t="s">
        <v>29</v>
      </c>
      <c r="U516" s="3">
        <v>0</v>
      </c>
      <c r="V516" s="2" t="s">
        <v>29</v>
      </c>
      <c r="W516" s="3">
        <v>0</v>
      </c>
      <c r="X516" s="2" t="s">
        <v>29</v>
      </c>
      <c r="Y516" s="3">
        <v>0</v>
      </c>
      <c r="Z516" s="1" t="s">
        <v>29</v>
      </c>
      <c r="AA516" s="1" t="b">
        <v>0</v>
      </c>
    </row>
    <row r="517" spans="1:27" x14ac:dyDescent="0.25">
      <c r="A517" s="1" t="b">
        <v>0</v>
      </c>
      <c r="B517" s="1" t="s">
        <v>2728</v>
      </c>
      <c r="C517" s="2">
        <v>3</v>
      </c>
      <c r="D517" s="1" t="s">
        <v>673</v>
      </c>
      <c r="E517" s="2">
        <v>287</v>
      </c>
      <c r="F517" s="1" t="s">
        <v>2463</v>
      </c>
      <c r="G517" s="1" t="s">
        <v>2729</v>
      </c>
      <c r="H517" s="1" t="s">
        <v>2730</v>
      </c>
      <c r="I517" s="2" t="s">
        <v>29</v>
      </c>
      <c r="J517" s="3">
        <v>72</v>
      </c>
      <c r="K517" s="3">
        <v>100</v>
      </c>
      <c r="L517" s="3">
        <v>7200</v>
      </c>
      <c r="M517" s="1" t="s">
        <v>751</v>
      </c>
      <c r="N517" s="1" t="s">
        <v>40</v>
      </c>
      <c r="O517" s="3">
        <v>0</v>
      </c>
      <c r="P517" s="4" t="s">
        <v>2669</v>
      </c>
      <c r="Q517" s="1" t="b">
        <v>0</v>
      </c>
      <c r="R517" s="2">
        <v>100</v>
      </c>
      <c r="S517" s="3">
        <v>7200</v>
      </c>
      <c r="T517" s="2" t="s">
        <v>29</v>
      </c>
      <c r="U517" s="3">
        <v>0</v>
      </c>
      <c r="V517" s="2" t="s">
        <v>29</v>
      </c>
      <c r="W517" s="3">
        <v>0</v>
      </c>
      <c r="X517" s="2" t="s">
        <v>29</v>
      </c>
      <c r="Y517" s="3">
        <v>0</v>
      </c>
      <c r="Z517" s="1" t="s">
        <v>29</v>
      </c>
      <c r="AA517" s="1" t="b">
        <v>0</v>
      </c>
    </row>
    <row r="518" spans="1:27" x14ac:dyDescent="0.25">
      <c r="A518" s="1" t="b">
        <v>0</v>
      </c>
      <c r="B518" s="1" t="s">
        <v>2731</v>
      </c>
      <c r="C518" s="2">
        <v>3</v>
      </c>
      <c r="D518" s="1" t="s">
        <v>673</v>
      </c>
      <c r="E518" s="2">
        <v>288</v>
      </c>
      <c r="F518" s="1" t="s">
        <v>2463</v>
      </c>
      <c r="G518" s="1" t="s">
        <v>2732</v>
      </c>
      <c r="H518" s="1" t="s">
        <v>2733</v>
      </c>
      <c r="I518" s="2" t="s">
        <v>29</v>
      </c>
      <c r="J518" s="3">
        <v>60</v>
      </c>
      <c r="K518" s="3">
        <v>100</v>
      </c>
      <c r="L518" s="3">
        <v>6000</v>
      </c>
      <c r="M518" s="1" t="s">
        <v>751</v>
      </c>
      <c r="N518" s="1" t="s">
        <v>40</v>
      </c>
      <c r="O518" s="3">
        <v>0</v>
      </c>
      <c r="P518" s="4" t="s">
        <v>2669</v>
      </c>
      <c r="Q518" s="1" t="b">
        <v>0</v>
      </c>
      <c r="R518" s="2">
        <v>100</v>
      </c>
      <c r="S518" s="3">
        <v>6000</v>
      </c>
      <c r="T518" s="2" t="s">
        <v>29</v>
      </c>
      <c r="U518" s="3">
        <v>0</v>
      </c>
      <c r="V518" s="2" t="s">
        <v>29</v>
      </c>
      <c r="W518" s="3">
        <v>0</v>
      </c>
      <c r="X518" s="2" t="s">
        <v>29</v>
      </c>
      <c r="Y518" s="3">
        <v>0</v>
      </c>
      <c r="Z518" s="1" t="s">
        <v>29</v>
      </c>
      <c r="AA518" s="1" t="b">
        <v>0</v>
      </c>
    </row>
    <row r="519" spans="1:27" x14ac:dyDescent="0.25">
      <c r="A519" s="1" t="b">
        <v>0</v>
      </c>
      <c r="B519" s="1" t="s">
        <v>2734</v>
      </c>
      <c r="C519" s="2">
        <v>3</v>
      </c>
      <c r="D519" s="1" t="s">
        <v>673</v>
      </c>
      <c r="E519" s="2">
        <v>307</v>
      </c>
      <c r="F519" s="1" t="s">
        <v>2463</v>
      </c>
      <c r="G519" s="1" t="s">
        <v>2735</v>
      </c>
      <c r="H519" s="1" t="s">
        <v>2736</v>
      </c>
      <c r="I519" s="2" t="s">
        <v>29</v>
      </c>
      <c r="J519" s="3">
        <v>200</v>
      </c>
      <c r="K519" s="3">
        <v>200</v>
      </c>
      <c r="L519" s="3">
        <v>40000</v>
      </c>
      <c r="M519" s="1" t="s">
        <v>751</v>
      </c>
      <c r="N519" s="1" t="s">
        <v>40</v>
      </c>
      <c r="O519" s="3">
        <v>0</v>
      </c>
      <c r="P519" s="4" t="s">
        <v>2669</v>
      </c>
      <c r="Q519" s="1" t="b">
        <v>0</v>
      </c>
      <c r="R519" s="2">
        <v>200</v>
      </c>
      <c r="S519" s="3">
        <v>40000</v>
      </c>
      <c r="T519" s="2" t="s">
        <v>29</v>
      </c>
      <c r="U519" s="3">
        <v>0</v>
      </c>
      <c r="V519" s="2" t="s">
        <v>29</v>
      </c>
      <c r="W519" s="3">
        <v>0</v>
      </c>
      <c r="X519" s="2" t="s">
        <v>29</v>
      </c>
      <c r="Y519" s="3">
        <v>0</v>
      </c>
      <c r="Z519" s="1" t="s">
        <v>29</v>
      </c>
      <c r="AA519" s="1" t="b">
        <v>0</v>
      </c>
    </row>
    <row r="520" spans="1:27" x14ac:dyDescent="0.25">
      <c r="A520" s="1" t="b">
        <v>0</v>
      </c>
      <c r="B520" s="1" t="s">
        <v>2737</v>
      </c>
      <c r="C520" s="2">
        <v>4</v>
      </c>
      <c r="D520" s="1" t="s">
        <v>769</v>
      </c>
      <c r="E520" s="2">
        <v>111</v>
      </c>
      <c r="F520" s="1" t="s">
        <v>2463</v>
      </c>
      <c r="G520" s="1" t="s">
        <v>2738</v>
      </c>
      <c r="H520" s="1" t="s">
        <v>2739</v>
      </c>
      <c r="I520" s="2" t="s">
        <v>29</v>
      </c>
      <c r="J520" s="3">
        <v>90</v>
      </c>
      <c r="K520" s="3">
        <v>200</v>
      </c>
      <c r="L520" s="3">
        <v>18000</v>
      </c>
      <c r="M520" s="1" t="s">
        <v>751</v>
      </c>
      <c r="N520" s="1" t="s">
        <v>40</v>
      </c>
      <c r="O520" s="3">
        <v>0</v>
      </c>
      <c r="P520" s="4" t="s">
        <v>2669</v>
      </c>
      <c r="Q520" s="1" t="b">
        <v>0</v>
      </c>
      <c r="R520" s="2">
        <v>200</v>
      </c>
      <c r="S520" s="3">
        <v>18000</v>
      </c>
      <c r="T520" s="2" t="s">
        <v>29</v>
      </c>
      <c r="U520" s="3">
        <v>0</v>
      </c>
      <c r="V520" s="2" t="s">
        <v>29</v>
      </c>
      <c r="W520" s="3">
        <v>0</v>
      </c>
      <c r="X520" s="2" t="s">
        <v>29</v>
      </c>
      <c r="Y520" s="3">
        <v>0</v>
      </c>
      <c r="Z520" s="1" t="s">
        <v>29</v>
      </c>
      <c r="AA520" s="1" t="b">
        <v>0</v>
      </c>
    </row>
    <row r="521" spans="1:27" x14ac:dyDescent="0.25">
      <c r="A521" s="1"/>
      <c r="B521" s="1"/>
      <c r="C521" s="2"/>
      <c r="D521" s="1"/>
      <c r="E521" s="2"/>
      <c r="F521" s="1"/>
      <c r="G521" s="1"/>
      <c r="H521" s="1"/>
      <c r="I521" s="2"/>
      <c r="J521" s="3"/>
      <c r="K521" s="3"/>
      <c r="L521" s="6">
        <f>SUBTOTAL(9,L496:L520)</f>
        <v>399220</v>
      </c>
      <c r="M521" s="1"/>
      <c r="N521" s="1"/>
      <c r="O521" s="3"/>
      <c r="P521" s="4"/>
      <c r="Q521" s="1"/>
      <c r="R521" s="2"/>
      <c r="S521" s="3"/>
      <c r="T521" s="2"/>
      <c r="U521" s="3"/>
      <c r="V521" s="2"/>
      <c r="W521" s="3"/>
      <c r="X521" s="2"/>
      <c r="Y521" s="3"/>
      <c r="Z521" s="1"/>
      <c r="AA521" s="1"/>
    </row>
    <row r="522" spans="1:27" x14ac:dyDescent="0.25">
      <c r="A522" s="5" t="s">
        <v>2740</v>
      </c>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1:27" x14ac:dyDescent="0.25">
      <c r="A523" s="1" t="b">
        <v>0</v>
      </c>
      <c r="B523" s="1" t="s">
        <v>2741</v>
      </c>
      <c r="C523" s="2">
        <v>1</v>
      </c>
      <c r="D523" s="1" t="s">
        <v>776</v>
      </c>
      <c r="E523" s="2">
        <v>105</v>
      </c>
      <c r="F523" s="1" t="s">
        <v>2463</v>
      </c>
      <c r="G523" s="1" t="s">
        <v>2742</v>
      </c>
      <c r="H523" s="1" t="s">
        <v>2743</v>
      </c>
      <c r="I523" s="2" t="s">
        <v>29</v>
      </c>
      <c r="J523" s="3">
        <v>100000</v>
      </c>
      <c r="K523" s="3">
        <v>1</v>
      </c>
      <c r="L523" s="3">
        <v>100000</v>
      </c>
      <c r="M523" s="1" t="s">
        <v>751</v>
      </c>
      <c r="N523" s="1" t="s">
        <v>40</v>
      </c>
      <c r="O523" s="3">
        <v>0</v>
      </c>
      <c r="P523" s="4" t="s">
        <v>2744</v>
      </c>
      <c r="Q523" s="1" t="b">
        <v>0</v>
      </c>
      <c r="R523" s="2">
        <v>1</v>
      </c>
      <c r="S523" s="3">
        <v>100000</v>
      </c>
      <c r="T523" s="2" t="s">
        <v>29</v>
      </c>
      <c r="U523" s="3">
        <v>0</v>
      </c>
      <c r="V523" s="2" t="s">
        <v>29</v>
      </c>
      <c r="W523" s="3">
        <v>0</v>
      </c>
      <c r="X523" s="2" t="s">
        <v>29</v>
      </c>
      <c r="Y523" s="3">
        <v>0</v>
      </c>
      <c r="Z523" s="1" t="s">
        <v>29</v>
      </c>
      <c r="AA523" s="1" t="b">
        <v>0</v>
      </c>
    </row>
    <row r="524" spans="1:27" x14ac:dyDescent="0.25">
      <c r="A524" s="1"/>
      <c r="B524" s="1"/>
      <c r="C524" s="2"/>
      <c r="D524" s="1"/>
      <c r="E524" s="2"/>
      <c r="F524" s="1"/>
      <c r="G524" s="1"/>
      <c r="H524" s="1"/>
      <c r="I524" s="2"/>
      <c r="J524" s="3"/>
      <c r="K524" s="3"/>
      <c r="L524" s="6">
        <f>SUBTOTAL(9,L523)</f>
        <v>100000</v>
      </c>
      <c r="M524" s="1"/>
      <c r="N524" s="1"/>
      <c r="O524" s="3"/>
      <c r="P524" s="4"/>
      <c r="Q524" s="1"/>
      <c r="R524" s="2"/>
      <c r="S524" s="3"/>
      <c r="T524" s="2"/>
      <c r="U524" s="3"/>
      <c r="V524" s="2"/>
      <c r="W524" s="3"/>
      <c r="X524" s="2"/>
      <c r="Y524" s="3"/>
      <c r="Z524" s="1"/>
      <c r="AA524" s="1"/>
    </row>
    <row r="525" spans="1:27" x14ac:dyDescent="0.25">
      <c r="A525" s="5" t="s">
        <v>2745</v>
      </c>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1:27" x14ac:dyDescent="0.25">
      <c r="A526" s="1" t="b">
        <v>0</v>
      </c>
      <c r="B526" s="1" t="s">
        <v>2746</v>
      </c>
      <c r="C526" s="2">
        <v>1</v>
      </c>
      <c r="D526" s="1" t="s">
        <v>27</v>
      </c>
      <c r="E526" s="2">
        <v>214</v>
      </c>
      <c r="F526" s="1" t="s">
        <v>2455</v>
      </c>
      <c r="G526" s="1" t="s">
        <v>2747</v>
      </c>
      <c r="H526" s="1" t="s">
        <v>2748</v>
      </c>
      <c r="I526" s="2" t="s">
        <v>29</v>
      </c>
      <c r="J526" s="3">
        <v>307</v>
      </c>
      <c r="K526" s="3">
        <v>325</v>
      </c>
      <c r="L526" s="3">
        <v>99775</v>
      </c>
      <c r="M526" s="1" t="s">
        <v>751</v>
      </c>
      <c r="N526" s="1" t="s">
        <v>40</v>
      </c>
      <c r="O526" s="3">
        <v>0</v>
      </c>
      <c r="P526" s="4" t="s">
        <v>2749</v>
      </c>
      <c r="Q526" s="1" t="b">
        <v>0</v>
      </c>
      <c r="R526" s="2">
        <v>325</v>
      </c>
      <c r="S526" s="3">
        <v>99775</v>
      </c>
      <c r="T526" s="2" t="s">
        <v>29</v>
      </c>
      <c r="U526" s="3">
        <v>0</v>
      </c>
      <c r="V526" s="2" t="s">
        <v>29</v>
      </c>
      <c r="W526" s="3">
        <v>0</v>
      </c>
      <c r="X526" s="2" t="s">
        <v>29</v>
      </c>
      <c r="Y526" s="3">
        <v>0</v>
      </c>
      <c r="Z526" s="1" t="s">
        <v>29</v>
      </c>
      <c r="AA526" s="1" t="b">
        <v>0</v>
      </c>
    </row>
    <row r="527" spans="1:27" x14ac:dyDescent="0.25">
      <c r="A527" s="1"/>
      <c r="B527" s="1"/>
      <c r="C527" s="2"/>
      <c r="D527" s="1"/>
      <c r="E527" s="2"/>
      <c r="F527" s="1"/>
      <c r="G527" s="1"/>
      <c r="H527" s="1"/>
      <c r="I527" s="2"/>
      <c r="J527" s="3"/>
      <c r="K527" s="3"/>
      <c r="L527" s="6">
        <f>SUBTOTAL(9,L526)</f>
        <v>99775</v>
      </c>
      <c r="M527" s="1"/>
      <c r="N527" s="1"/>
      <c r="O527" s="3"/>
      <c r="P527" s="4"/>
      <c r="Q527" s="1"/>
      <c r="R527" s="2"/>
      <c r="S527" s="3"/>
      <c r="T527" s="2"/>
      <c r="U527" s="3"/>
      <c r="V527" s="2"/>
      <c r="W527" s="3"/>
      <c r="X527" s="2"/>
      <c r="Y527" s="3"/>
      <c r="Z527" s="1"/>
      <c r="AA527" s="1"/>
    </row>
    <row r="528" spans="1:27" x14ac:dyDescent="0.25">
      <c r="A528" s="5" t="s">
        <v>2750</v>
      </c>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1:27" x14ac:dyDescent="0.25">
      <c r="A529" s="1" t="b">
        <v>0</v>
      </c>
      <c r="B529" s="1" t="s">
        <v>2751</v>
      </c>
      <c r="C529" s="2">
        <v>1</v>
      </c>
      <c r="D529" s="1" t="s">
        <v>27</v>
      </c>
      <c r="E529" s="2">
        <v>240</v>
      </c>
      <c r="F529" s="1" t="s">
        <v>2455</v>
      </c>
      <c r="G529" s="1" t="s">
        <v>2752</v>
      </c>
      <c r="H529" s="1" t="s">
        <v>2753</v>
      </c>
      <c r="I529" s="2" t="s">
        <v>29</v>
      </c>
      <c r="J529" s="3">
        <v>800</v>
      </c>
      <c r="K529" s="3">
        <v>508</v>
      </c>
      <c r="L529" s="3">
        <v>406400</v>
      </c>
      <c r="M529" s="1" t="s">
        <v>2310</v>
      </c>
      <c r="N529" s="1" t="s">
        <v>40</v>
      </c>
      <c r="O529" s="3">
        <v>0</v>
      </c>
      <c r="P529" s="4" t="s">
        <v>2754</v>
      </c>
      <c r="Q529" s="1" t="b">
        <v>0</v>
      </c>
      <c r="R529" s="2">
        <v>508</v>
      </c>
      <c r="S529" s="3">
        <v>406400</v>
      </c>
      <c r="T529" s="2" t="s">
        <v>29</v>
      </c>
      <c r="U529" s="3">
        <v>0</v>
      </c>
      <c r="V529" s="2" t="s">
        <v>29</v>
      </c>
      <c r="W529" s="3">
        <v>0</v>
      </c>
      <c r="X529" s="2" t="s">
        <v>29</v>
      </c>
      <c r="Y529" s="3">
        <v>0</v>
      </c>
      <c r="Z529" s="1" t="s">
        <v>29</v>
      </c>
      <c r="AA529" s="1" t="b">
        <v>0</v>
      </c>
    </row>
    <row r="530" spans="1:27" x14ac:dyDescent="0.25">
      <c r="A530" s="1"/>
      <c r="B530" s="1"/>
      <c r="C530" s="2"/>
      <c r="D530" s="1"/>
      <c r="E530" s="2"/>
      <c r="F530" s="1"/>
      <c r="G530" s="1"/>
      <c r="H530" s="1"/>
      <c r="I530" s="2"/>
      <c r="J530" s="3"/>
      <c r="K530" s="3"/>
      <c r="L530" s="6">
        <f>SUBTOTAL(9,L529)</f>
        <v>406400</v>
      </c>
      <c r="M530" s="1"/>
      <c r="N530" s="1"/>
      <c r="O530" s="3"/>
      <c r="P530" s="4"/>
      <c r="Q530" s="1"/>
      <c r="R530" s="2"/>
      <c r="S530" s="3"/>
      <c r="T530" s="2"/>
      <c r="U530" s="3"/>
      <c r="V530" s="2"/>
      <c r="W530" s="3"/>
      <c r="X530" s="2"/>
      <c r="Y530" s="3"/>
      <c r="Z530" s="1"/>
      <c r="AA530" s="1"/>
    </row>
    <row r="531" spans="1:27" x14ac:dyDescent="0.25">
      <c r="A531" s="5" t="s">
        <v>2755</v>
      </c>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1:27" x14ac:dyDescent="0.25">
      <c r="A532" s="1" t="b">
        <v>0</v>
      </c>
      <c r="B532" s="1" t="s">
        <v>2756</v>
      </c>
      <c r="C532" s="2">
        <v>1</v>
      </c>
      <c r="D532" s="1" t="s">
        <v>27</v>
      </c>
      <c r="E532" s="2">
        <v>241</v>
      </c>
      <c r="F532" s="1" t="s">
        <v>2455</v>
      </c>
      <c r="G532" s="1" t="s">
        <v>2757</v>
      </c>
      <c r="H532" s="1" t="s">
        <v>2753</v>
      </c>
      <c r="I532" s="2" t="s">
        <v>29</v>
      </c>
      <c r="J532" s="3">
        <v>800</v>
      </c>
      <c r="K532" s="3">
        <v>688</v>
      </c>
      <c r="L532" s="3">
        <v>550400</v>
      </c>
      <c r="M532" s="1" t="s">
        <v>1078</v>
      </c>
      <c r="N532" s="1" t="s">
        <v>40</v>
      </c>
      <c r="O532" s="3">
        <v>0</v>
      </c>
      <c r="P532" s="4" t="s">
        <v>2758</v>
      </c>
      <c r="Q532" s="1" t="b">
        <v>0</v>
      </c>
      <c r="R532" s="2">
        <v>688</v>
      </c>
      <c r="S532" s="3">
        <v>550400</v>
      </c>
      <c r="T532" s="2" t="s">
        <v>29</v>
      </c>
      <c r="U532" s="3">
        <v>0</v>
      </c>
      <c r="V532" s="2" t="s">
        <v>29</v>
      </c>
      <c r="W532" s="3">
        <v>0</v>
      </c>
      <c r="X532" s="2" t="s">
        <v>29</v>
      </c>
      <c r="Y532" s="3">
        <v>0</v>
      </c>
      <c r="Z532" s="1" t="s">
        <v>29</v>
      </c>
      <c r="AA532" s="1" t="b">
        <v>0</v>
      </c>
    </row>
    <row r="533" spans="1:27" x14ac:dyDescent="0.25">
      <c r="A533" s="1"/>
      <c r="B533" s="1"/>
      <c r="C533" s="2"/>
      <c r="D533" s="1"/>
      <c r="E533" s="2"/>
      <c r="F533" s="1"/>
      <c r="G533" s="1"/>
      <c r="H533" s="1"/>
      <c r="I533" s="2"/>
      <c r="J533" s="3"/>
      <c r="K533" s="3"/>
      <c r="L533" s="6">
        <f>SUBTOTAL(9,L532)</f>
        <v>550400</v>
      </c>
      <c r="M533" s="1"/>
      <c r="N533" s="1"/>
      <c r="O533" s="3"/>
      <c r="P533" s="4"/>
      <c r="Q533" s="1"/>
      <c r="R533" s="2"/>
      <c r="S533" s="3"/>
      <c r="T533" s="2"/>
      <c r="U533" s="3"/>
      <c r="V533" s="2"/>
      <c r="W533" s="3"/>
      <c r="X533" s="2"/>
      <c r="Y533" s="3"/>
      <c r="Z533" s="1"/>
      <c r="AA533" s="1"/>
    </row>
    <row r="534" spans="1:27" x14ac:dyDescent="0.25">
      <c r="A534" s="5" t="s">
        <v>2759</v>
      </c>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1:27" x14ac:dyDescent="0.25">
      <c r="A535" s="1" t="b">
        <v>0</v>
      </c>
      <c r="B535" s="1" t="s">
        <v>2760</v>
      </c>
      <c r="C535" s="2">
        <v>1</v>
      </c>
      <c r="D535" s="1" t="s">
        <v>27</v>
      </c>
      <c r="E535" s="2">
        <v>212</v>
      </c>
      <c r="F535" s="1" t="s">
        <v>2455</v>
      </c>
      <c r="G535" s="1" t="s">
        <v>2761</v>
      </c>
      <c r="H535" s="1" t="s">
        <v>2753</v>
      </c>
      <c r="I535" s="2" t="s">
        <v>29</v>
      </c>
      <c r="J535" s="3">
        <v>500</v>
      </c>
      <c r="K535" s="3">
        <v>1196</v>
      </c>
      <c r="L535" s="3">
        <v>598000</v>
      </c>
      <c r="M535" s="1" t="s">
        <v>751</v>
      </c>
      <c r="N535" s="1" t="s">
        <v>40</v>
      </c>
      <c r="O535" s="3">
        <v>0</v>
      </c>
      <c r="P535" s="4" t="s">
        <v>2762</v>
      </c>
      <c r="Q535" s="1" t="b">
        <v>0</v>
      </c>
      <c r="R535" s="2">
        <v>1196</v>
      </c>
      <c r="S535" s="3">
        <v>598000</v>
      </c>
      <c r="T535" s="2" t="s">
        <v>29</v>
      </c>
      <c r="U535" s="3">
        <v>0</v>
      </c>
      <c r="V535" s="2" t="s">
        <v>29</v>
      </c>
      <c r="W535" s="3">
        <v>0</v>
      </c>
      <c r="X535" s="2" t="s">
        <v>29</v>
      </c>
      <c r="Y535" s="3">
        <v>0</v>
      </c>
      <c r="Z535" s="1" t="s">
        <v>29</v>
      </c>
      <c r="AA535" s="1" t="b">
        <v>0</v>
      </c>
    </row>
    <row r="536" spans="1:27" x14ac:dyDescent="0.25">
      <c r="A536" s="1"/>
      <c r="B536" s="1"/>
      <c r="C536" s="2"/>
      <c r="D536" s="1"/>
      <c r="E536" s="2"/>
      <c r="F536" s="1"/>
      <c r="G536" s="1"/>
      <c r="H536" s="1"/>
      <c r="I536" s="2"/>
      <c r="J536" s="3"/>
      <c r="K536" s="3"/>
      <c r="L536" s="6">
        <f>SUBTOTAL(9,L535)</f>
        <v>598000</v>
      </c>
      <c r="M536" s="1"/>
      <c r="N536" s="1"/>
      <c r="O536" s="3"/>
      <c r="P536" s="4"/>
      <c r="Q536" s="1"/>
      <c r="R536" s="2"/>
      <c r="S536" s="3"/>
      <c r="T536" s="2"/>
      <c r="U536" s="3"/>
      <c r="V536" s="2"/>
      <c r="W536" s="3"/>
      <c r="X536" s="2"/>
      <c r="Y536" s="3"/>
      <c r="Z536" s="1"/>
      <c r="AA536" s="1"/>
    </row>
    <row r="537" spans="1:27" x14ac:dyDescent="0.25">
      <c r="A537" s="5" t="s">
        <v>2763</v>
      </c>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1:27" x14ac:dyDescent="0.25">
      <c r="A538" s="1" t="b">
        <v>0</v>
      </c>
      <c r="B538" s="1" t="s">
        <v>2764</v>
      </c>
      <c r="C538" s="2">
        <v>1</v>
      </c>
      <c r="D538" s="1" t="s">
        <v>27</v>
      </c>
      <c r="E538" s="2">
        <v>246</v>
      </c>
      <c r="F538" s="1" t="s">
        <v>2577</v>
      </c>
      <c r="G538" s="1" t="s">
        <v>2765</v>
      </c>
      <c r="H538" s="1" t="s">
        <v>2766</v>
      </c>
      <c r="I538" s="2" t="s">
        <v>29</v>
      </c>
      <c r="J538" s="3">
        <v>210</v>
      </c>
      <c r="K538" s="3">
        <v>50</v>
      </c>
      <c r="L538" s="3">
        <v>10500</v>
      </c>
      <c r="M538" s="1" t="s">
        <v>751</v>
      </c>
      <c r="N538" s="1" t="s">
        <v>40</v>
      </c>
      <c r="O538" s="3">
        <v>0</v>
      </c>
      <c r="P538" s="4" t="s">
        <v>2767</v>
      </c>
      <c r="Q538" s="1" t="b">
        <v>0</v>
      </c>
      <c r="R538" s="2">
        <v>50</v>
      </c>
      <c r="S538" s="3">
        <v>10500</v>
      </c>
      <c r="T538" s="2" t="s">
        <v>29</v>
      </c>
      <c r="U538" s="3">
        <v>0</v>
      </c>
      <c r="V538" s="2" t="s">
        <v>29</v>
      </c>
      <c r="W538" s="3">
        <v>0</v>
      </c>
      <c r="X538" s="2" t="s">
        <v>29</v>
      </c>
      <c r="Y538" s="3">
        <v>0</v>
      </c>
      <c r="Z538" s="1" t="s">
        <v>29</v>
      </c>
      <c r="AA538" s="1" t="b">
        <v>0</v>
      </c>
    </row>
    <row r="539" spans="1:27" x14ac:dyDescent="0.25">
      <c r="A539" s="1" t="b">
        <v>0</v>
      </c>
      <c r="B539" s="1" t="s">
        <v>2768</v>
      </c>
      <c r="C539" s="2">
        <v>1</v>
      </c>
      <c r="D539" s="1" t="s">
        <v>27</v>
      </c>
      <c r="E539" s="2">
        <v>247</v>
      </c>
      <c r="F539" s="1" t="s">
        <v>2577</v>
      </c>
      <c r="G539" s="1" t="s">
        <v>2769</v>
      </c>
      <c r="H539" s="1" t="s">
        <v>2770</v>
      </c>
      <c r="I539" s="2" t="s">
        <v>29</v>
      </c>
      <c r="J539" s="3">
        <v>530</v>
      </c>
      <c r="K539" s="3">
        <v>50</v>
      </c>
      <c r="L539" s="3">
        <v>26500</v>
      </c>
      <c r="M539" s="1" t="s">
        <v>751</v>
      </c>
      <c r="N539" s="1" t="s">
        <v>40</v>
      </c>
      <c r="O539" s="3">
        <v>0</v>
      </c>
      <c r="P539" s="4" t="s">
        <v>2767</v>
      </c>
      <c r="Q539" s="1" t="b">
        <v>0</v>
      </c>
      <c r="R539" s="2">
        <v>50</v>
      </c>
      <c r="S539" s="3">
        <v>26500</v>
      </c>
      <c r="T539" s="2" t="s">
        <v>29</v>
      </c>
      <c r="U539" s="3">
        <v>0</v>
      </c>
      <c r="V539" s="2" t="s">
        <v>29</v>
      </c>
      <c r="W539" s="3">
        <v>0</v>
      </c>
      <c r="X539" s="2" t="s">
        <v>29</v>
      </c>
      <c r="Y539" s="3">
        <v>0</v>
      </c>
      <c r="Z539" s="1" t="s">
        <v>29</v>
      </c>
      <c r="AA539" s="1" t="b">
        <v>0</v>
      </c>
    </row>
    <row r="540" spans="1:27" x14ac:dyDescent="0.25">
      <c r="A540" s="1" t="b">
        <v>0</v>
      </c>
      <c r="B540" s="1" t="s">
        <v>2771</v>
      </c>
      <c r="C540" s="2">
        <v>1</v>
      </c>
      <c r="D540" s="1" t="s">
        <v>27</v>
      </c>
      <c r="E540" s="2">
        <v>248</v>
      </c>
      <c r="F540" s="1" t="s">
        <v>2577</v>
      </c>
      <c r="G540" s="1" t="s">
        <v>2566</v>
      </c>
      <c r="H540" s="1" t="s">
        <v>29</v>
      </c>
      <c r="I540" s="2" t="s">
        <v>29</v>
      </c>
      <c r="J540" s="3">
        <v>50</v>
      </c>
      <c r="K540" s="3">
        <v>100</v>
      </c>
      <c r="L540" s="3">
        <v>5000</v>
      </c>
      <c r="M540" s="1" t="s">
        <v>751</v>
      </c>
      <c r="N540" s="1" t="s">
        <v>40</v>
      </c>
      <c r="O540" s="3">
        <v>0</v>
      </c>
      <c r="P540" s="4" t="s">
        <v>2767</v>
      </c>
      <c r="Q540" s="1" t="b">
        <v>0</v>
      </c>
      <c r="R540" s="2">
        <v>100</v>
      </c>
      <c r="S540" s="3">
        <v>5000</v>
      </c>
      <c r="T540" s="2" t="s">
        <v>29</v>
      </c>
      <c r="U540" s="3">
        <v>0</v>
      </c>
      <c r="V540" s="2" t="s">
        <v>29</v>
      </c>
      <c r="W540" s="3">
        <v>0</v>
      </c>
      <c r="X540" s="2" t="s">
        <v>29</v>
      </c>
      <c r="Y540" s="3">
        <v>0</v>
      </c>
      <c r="Z540" s="1" t="s">
        <v>29</v>
      </c>
      <c r="AA540" s="1" t="b">
        <v>0</v>
      </c>
    </row>
    <row r="541" spans="1:27" x14ac:dyDescent="0.25">
      <c r="A541" s="1"/>
      <c r="B541" s="1"/>
      <c r="C541" s="2"/>
      <c r="D541" s="1"/>
      <c r="E541" s="2"/>
      <c r="F541" s="1"/>
      <c r="G541" s="1"/>
      <c r="H541" s="1"/>
      <c r="I541" s="2"/>
      <c r="J541" s="3"/>
      <c r="K541" s="3"/>
      <c r="L541" s="6">
        <f>SUBTOTAL(9,L538:L540)</f>
        <v>42000</v>
      </c>
      <c r="M541" s="1"/>
      <c r="N541" s="1"/>
      <c r="O541" s="3"/>
      <c r="P541" s="4"/>
      <c r="Q541" s="1"/>
      <c r="R541" s="2"/>
      <c r="S541" s="3"/>
      <c r="T541" s="2"/>
      <c r="U541" s="3"/>
      <c r="V541" s="2"/>
      <c r="W541" s="3"/>
      <c r="X541" s="2"/>
      <c r="Y541" s="3"/>
      <c r="Z541" s="1"/>
      <c r="AA541" s="1"/>
    </row>
    <row r="542" spans="1:27" x14ac:dyDescent="0.25">
      <c r="A542" s="5" t="s">
        <v>2772</v>
      </c>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1:27" x14ac:dyDescent="0.25">
      <c r="A543" s="1" t="b">
        <v>0</v>
      </c>
      <c r="B543" s="1" t="s">
        <v>2773</v>
      </c>
      <c r="C543" s="2">
        <v>1</v>
      </c>
      <c r="D543" s="1" t="s">
        <v>65</v>
      </c>
      <c r="E543" s="2">
        <v>249</v>
      </c>
      <c r="F543" s="1" t="s">
        <v>2507</v>
      </c>
      <c r="G543" s="1" t="s">
        <v>2774</v>
      </c>
      <c r="H543" s="1" t="s">
        <v>29</v>
      </c>
      <c r="I543" s="2" t="s">
        <v>29</v>
      </c>
      <c r="J543" s="3">
        <v>100000</v>
      </c>
      <c r="K543" s="3">
        <v>1</v>
      </c>
      <c r="L543" s="3">
        <v>100000</v>
      </c>
      <c r="M543" s="1" t="s">
        <v>2310</v>
      </c>
      <c r="N543" s="1" t="s">
        <v>40</v>
      </c>
      <c r="O543" s="3">
        <v>0</v>
      </c>
      <c r="P543" s="4" t="s">
        <v>2775</v>
      </c>
      <c r="Q543" s="1" t="b">
        <v>0</v>
      </c>
      <c r="R543" s="2">
        <v>1</v>
      </c>
      <c r="S543" s="3">
        <v>100000</v>
      </c>
      <c r="T543" s="2" t="s">
        <v>29</v>
      </c>
      <c r="U543" s="3">
        <v>0</v>
      </c>
      <c r="V543" s="2" t="s">
        <v>29</v>
      </c>
      <c r="W543" s="3">
        <v>0</v>
      </c>
      <c r="X543" s="2" t="s">
        <v>29</v>
      </c>
      <c r="Y543" s="3">
        <v>0</v>
      </c>
      <c r="Z543" s="1" t="s">
        <v>29</v>
      </c>
      <c r="AA543" s="1" t="b">
        <v>0</v>
      </c>
    </row>
    <row r="544" spans="1:27" x14ac:dyDescent="0.25">
      <c r="A544" s="1"/>
      <c r="B544" s="1"/>
      <c r="C544" s="2"/>
      <c r="D544" s="1"/>
      <c r="E544" s="2"/>
      <c r="F544" s="1"/>
      <c r="G544" s="1"/>
      <c r="H544" s="1"/>
      <c r="I544" s="2"/>
      <c r="J544" s="3"/>
      <c r="K544" s="3"/>
      <c r="L544" s="6">
        <f>SUBTOTAL(9,L543)</f>
        <v>100000</v>
      </c>
      <c r="M544" s="1"/>
      <c r="N544" s="1"/>
      <c r="O544" s="3"/>
      <c r="P544" s="4"/>
      <c r="Q544" s="1"/>
      <c r="R544" s="2"/>
      <c r="S544" s="3"/>
      <c r="T544" s="2"/>
      <c r="U544" s="3"/>
      <c r="V544" s="2"/>
      <c r="W544" s="3"/>
      <c r="X544" s="2"/>
      <c r="Y544" s="3"/>
      <c r="Z544" s="1"/>
      <c r="AA544" s="1"/>
    </row>
    <row r="545" spans="1:27" x14ac:dyDescent="0.25">
      <c r="A545" s="5" t="s">
        <v>2776</v>
      </c>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1:27" x14ac:dyDescent="0.25">
      <c r="A546" s="1" t="b">
        <v>0</v>
      </c>
      <c r="B546" s="1" t="s">
        <v>2777</v>
      </c>
      <c r="C546" s="2">
        <v>1</v>
      </c>
      <c r="D546" s="1" t="s">
        <v>65</v>
      </c>
      <c r="E546" s="2">
        <v>250</v>
      </c>
      <c r="F546" s="1" t="s">
        <v>2507</v>
      </c>
      <c r="G546" s="1" t="s">
        <v>2778</v>
      </c>
      <c r="H546" s="1" t="s">
        <v>29</v>
      </c>
      <c r="I546" s="2" t="s">
        <v>29</v>
      </c>
      <c r="J546" s="3">
        <v>50000</v>
      </c>
      <c r="K546" s="3">
        <v>1</v>
      </c>
      <c r="L546" s="3">
        <v>50000</v>
      </c>
      <c r="M546" s="1" t="s">
        <v>2310</v>
      </c>
      <c r="N546" s="1" t="s">
        <v>40</v>
      </c>
      <c r="O546" s="3">
        <v>0</v>
      </c>
      <c r="P546" s="4" t="s">
        <v>2779</v>
      </c>
      <c r="Q546" s="1" t="b">
        <v>0</v>
      </c>
      <c r="R546" s="2">
        <v>1</v>
      </c>
      <c r="S546" s="3">
        <v>50000</v>
      </c>
      <c r="T546" s="2" t="s">
        <v>29</v>
      </c>
      <c r="U546" s="3">
        <v>0</v>
      </c>
      <c r="V546" s="2" t="s">
        <v>29</v>
      </c>
      <c r="W546" s="3">
        <v>0</v>
      </c>
      <c r="X546" s="2" t="s">
        <v>29</v>
      </c>
      <c r="Y546" s="3">
        <v>0</v>
      </c>
      <c r="Z546" s="1" t="s">
        <v>29</v>
      </c>
      <c r="AA546" s="1" t="b">
        <v>0</v>
      </c>
    </row>
    <row r="547" spans="1:27" x14ac:dyDescent="0.25">
      <c r="A547" s="1"/>
      <c r="B547" s="1"/>
      <c r="C547" s="2"/>
      <c r="D547" s="1"/>
      <c r="E547" s="2"/>
      <c r="F547" s="1"/>
      <c r="G547" s="1"/>
      <c r="H547" s="1"/>
      <c r="I547" s="2"/>
      <c r="J547" s="3"/>
      <c r="K547" s="3"/>
      <c r="L547" s="6">
        <f>SUBTOTAL(9,L546)</f>
        <v>50000</v>
      </c>
      <c r="M547" s="1"/>
      <c r="N547" s="1"/>
      <c r="O547" s="3"/>
      <c r="P547" s="4"/>
      <c r="Q547" s="1"/>
      <c r="R547" s="2"/>
      <c r="S547" s="3"/>
      <c r="T547" s="2"/>
      <c r="U547" s="3"/>
      <c r="V547" s="2"/>
      <c r="W547" s="3"/>
      <c r="X547" s="2"/>
      <c r="Y547" s="3"/>
      <c r="Z547" s="1"/>
      <c r="AA547" s="1"/>
    </row>
    <row r="548" spans="1:27" x14ac:dyDescent="0.25">
      <c r="A548" s="5" t="s">
        <v>2780</v>
      </c>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1:27" x14ac:dyDescent="0.25">
      <c r="A549" s="1" t="b">
        <v>0</v>
      </c>
      <c r="B549" s="1" t="s">
        <v>2781</v>
      </c>
      <c r="C549" s="2">
        <v>2</v>
      </c>
      <c r="D549" s="1" t="s">
        <v>752</v>
      </c>
      <c r="E549" s="2">
        <v>253</v>
      </c>
      <c r="F549" s="1" t="s">
        <v>2507</v>
      </c>
      <c r="G549" s="1" t="s">
        <v>2782</v>
      </c>
      <c r="H549" s="1" t="s">
        <v>29</v>
      </c>
      <c r="I549" s="2" t="s">
        <v>29</v>
      </c>
      <c r="J549" s="3">
        <v>50000</v>
      </c>
      <c r="K549" s="3">
        <v>1</v>
      </c>
      <c r="L549" s="3">
        <v>50000</v>
      </c>
      <c r="M549" s="1" t="s">
        <v>751</v>
      </c>
      <c r="N549" s="1" t="s">
        <v>40</v>
      </c>
      <c r="O549" s="3">
        <v>0</v>
      </c>
      <c r="P549" s="4" t="s">
        <v>2783</v>
      </c>
      <c r="Q549" s="1" t="b">
        <v>0</v>
      </c>
      <c r="R549" s="2">
        <v>1</v>
      </c>
      <c r="S549" s="3">
        <v>50000</v>
      </c>
      <c r="T549" s="2" t="s">
        <v>29</v>
      </c>
      <c r="U549" s="3">
        <v>0</v>
      </c>
      <c r="V549" s="2" t="s">
        <v>29</v>
      </c>
      <c r="W549" s="3">
        <v>0</v>
      </c>
      <c r="X549" s="2" t="s">
        <v>29</v>
      </c>
      <c r="Y549" s="3">
        <v>0</v>
      </c>
      <c r="Z549" s="1" t="s">
        <v>29</v>
      </c>
      <c r="AA549" s="1" t="b">
        <v>0</v>
      </c>
    </row>
    <row r="550" spans="1:27" x14ac:dyDescent="0.25">
      <c r="A550" s="1"/>
      <c r="B550" s="1"/>
      <c r="C550" s="2"/>
      <c r="D550" s="1"/>
      <c r="E550" s="2"/>
      <c r="F550" s="1"/>
      <c r="G550" s="1"/>
      <c r="H550" s="1"/>
      <c r="I550" s="2"/>
      <c r="J550" s="3"/>
      <c r="K550" s="3"/>
      <c r="L550" s="6">
        <f>SUBTOTAL(9,L549)</f>
        <v>50000</v>
      </c>
      <c r="M550" s="1"/>
      <c r="N550" s="1"/>
      <c r="O550" s="3"/>
      <c r="P550" s="4"/>
      <c r="Q550" s="1"/>
      <c r="R550" s="2"/>
      <c r="S550" s="3"/>
      <c r="T550" s="2"/>
      <c r="U550" s="3"/>
      <c r="V550" s="2"/>
      <c r="W550" s="3"/>
      <c r="X550" s="2"/>
      <c r="Y550" s="3"/>
      <c r="Z550" s="1"/>
      <c r="AA550" s="1"/>
    </row>
    <row r="551" spans="1:27" x14ac:dyDescent="0.25">
      <c r="A551" s="5" t="s">
        <v>2784</v>
      </c>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1:27" x14ac:dyDescent="0.25">
      <c r="A552" s="1" t="b">
        <v>0</v>
      </c>
      <c r="B552" s="1" t="s">
        <v>2785</v>
      </c>
      <c r="C552" s="2">
        <v>2</v>
      </c>
      <c r="D552" s="1" t="s">
        <v>752</v>
      </c>
      <c r="E552" s="2">
        <v>251</v>
      </c>
      <c r="F552" s="1" t="s">
        <v>2507</v>
      </c>
      <c r="G552" s="1" t="s">
        <v>2786</v>
      </c>
      <c r="H552" s="1" t="s">
        <v>29</v>
      </c>
      <c r="I552" s="2" t="s">
        <v>29</v>
      </c>
      <c r="J552" s="3">
        <v>100000</v>
      </c>
      <c r="K552" s="3">
        <v>1</v>
      </c>
      <c r="L552" s="3">
        <v>100000</v>
      </c>
      <c r="M552" s="1" t="s">
        <v>2310</v>
      </c>
      <c r="N552" s="1" t="s">
        <v>40</v>
      </c>
      <c r="O552" s="3">
        <v>0</v>
      </c>
      <c r="P552" s="4" t="s">
        <v>2787</v>
      </c>
      <c r="Q552" s="1" t="b">
        <v>0</v>
      </c>
      <c r="R552" s="2">
        <v>1</v>
      </c>
      <c r="S552" s="3">
        <v>100000</v>
      </c>
      <c r="T552" s="2" t="s">
        <v>29</v>
      </c>
      <c r="U552" s="3">
        <v>0</v>
      </c>
      <c r="V552" s="2" t="s">
        <v>29</v>
      </c>
      <c r="W552" s="3">
        <v>0</v>
      </c>
      <c r="X552" s="2" t="s">
        <v>29</v>
      </c>
      <c r="Y552" s="3">
        <v>0</v>
      </c>
      <c r="Z552" s="1" t="s">
        <v>29</v>
      </c>
      <c r="AA552" s="1" t="b">
        <v>0</v>
      </c>
    </row>
    <row r="553" spans="1:27" x14ac:dyDescent="0.25">
      <c r="A553" s="1"/>
      <c r="B553" s="1"/>
      <c r="C553" s="2"/>
      <c r="D553" s="1"/>
      <c r="E553" s="2"/>
      <c r="F553" s="1"/>
      <c r="G553" s="1"/>
      <c r="H553" s="1"/>
      <c r="I553" s="2"/>
      <c r="J553" s="3"/>
      <c r="K553" s="3"/>
      <c r="L553" s="6">
        <f>SUBTOTAL(9,L552)</f>
        <v>100000</v>
      </c>
      <c r="M553" s="1"/>
      <c r="N553" s="1"/>
      <c r="O553" s="3"/>
      <c r="P553" s="4"/>
      <c r="Q553" s="1"/>
      <c r="R553" s="2"/>
      <c r="S553" s="3"/>
      <c r="T553" s="2"/>
      <c r="U553" s="3"/>
      <c r="V553" s="2"/>
      <c r="W553" s="3"/>
      <c r="X553" s="2"/>
      <c r="Y553" s="3"/>
      <c r="Z553" s="1"/>
      <c r="AA553" s="1"/>
    </row>
    <row r="554" spans="1:27" x14ac:dyDescent="0.25">
      <c r="A554" s="5" t="s">
        <v>2788</v>
      </c>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1:27" x14ac:dyDescent="0.25">
      <c r="A555" s="1" t="b">
        <v>0</v>
      </c>
      <c r="B555" s="1" t="s">
        <v>2789</v>
      </c>
      <c r="C555" s="2">
        <v>2</v>
      </c>
      <c r="D555" s="1" t="s">
        <v>752</v>
      </c>
      <c r="E555" s="2">
        <v>252</v>
      </c>
      <c r="F555" s="1" t="s">
        <v>2507</v>
      </c>
      <c r="G555" s="1" t="s">
        <v>2790</v>
      </c>
      <c r="H555" s="1" t="s">
        <v>29</v>
      </c>
      <c r="I555" s="2" t="s">
        <v>29</v>
      </c>
      <c r="J555" s="3">
        <v>100000</v>
      </c>
      <c r="K555" s="3">
        <v>1</v>
      </c>
      <c r="L555" s="3">
        <v>100000</v>
      </c>
      <c r="M555" s="1" t="s">
        <v>751</v>
      </c>
      <c r="N555" s="1" t="s">
        <v>40</v>
      </c>
      <c r="O555" s="3">
        <v>0</v>
      </c>
      <c r="P555" s="4" t="s">
        <v>2791</v>
      </c>
      <c r="Q555" s="1" t="b">
        <v>0</v>
      </c>
      <c r="R555" s="2">
        <v>1</v>
      </c>
      <c r="S555" s="3">
        <v>100000</v>
      </c>
      <c r="T555" s="2" t="s">
        <v>29</v>
      </c>
      <c r="U555" s="3">
        <v>0</v>
      </c>
      <c r="V555" s="2" t="s">
        <v>29</v>
      </c>
      <c r="W555" s="3">
        <v>0</v>
      </c>
      <c r="X555" s="2" t="s">
        <v>29</v>
      </c>
      <c r="Y555" s="3">
        <v>0</v>
      </c>
      <c r="Z555" s="1" t="s">
        <v>29</v>
      </c>
      <c r="AA555" s="1" t="b">
        <v>0</v>
      </c>
    </row>
    <row r="556" spans="1:27" x14ac:dyDescent="0.25">
      <c r="A556" s="1"/>
      <c r="B556" s="1"/>
      <c r="C556" s="2"/>
      <c r="D556" s="1"/>
      <c r="E556" s="2"/>
      <c r="F556" s="1"/>
      <c r="G556" s="1"/>
      <c r="H556" s="1"/>
      <c r="I556" s="2"/>
      <c r="J556" s="3"/>
      <c r="K556" s="3"/>
      <c r="L556" s="6">
        <f>SUBTOTAL(9,L555)</f>
        <v>100000</v>
      </c>
      <c r="M556" s="1"/>
      <c r="N556" s="1"/>
      <c r="O556" s="3"/>
      <c r="P556" s="4"/>
      <c r="Q556" s="1"/>
      <c r="R556" s="2"/>
      <c r="S556" s="3"/>
      <c r="T556" s="2"/>
      <c r="U556" s="3"/>
      <c r="V556" s="2"/>
      <c r="W556" s="3"/>
      <c r="X556" s="2"/>
      <c r="Y556" s="3"/>
      <c r="Z556" s="1"/>
      <c r="AA556" s="1"/>
    </row>
    <row r="557" spans="1:27" x14ac:dyDescent="0.25">
      <c r="A557" s="5" t="s">
        <v>2792</v>
      </c>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1:27" x14ac:dyDescent="0.25">
      <c r="A558" s="1" t="b">
        <v>0</v>
      </c>
      <c r="B558" s="1" t="s">
        <v>2793</v>
      </c>
      <c r="C558" s="2">
        <v>1</v>
      </c>
      <c r="D558" s="1" t="s">
        <v>65</v>
      </c>
      <c r="E558" s="2">
        <v>258</v>
      </c>
      <c r="F558" s="1" t="s">
        <v>2455</v>
      </c>
      <c r="G558" s="1" t="s">
        <v>2794</v>
      </c>
      <c r="H558" s="1" t="s">
        <v>29</v>
      </c>
      <c r="I558" s="2" t="s">
        <v>29</v>
      </c>
      <c r="J558" s="3">
        <v>163.19999999999999</v>
      </c>
      <c r="K558" s="3">
        <v>200</v>
      </c>
      <c r="L558" s="3">
        <v>32640</v>
      </c>
      <c r="M558" s="1" t="s">
        <v>751</v>
      </c>
      <c r="N558" s="1" t="s">
        <v>40</v>
      </c>
      <c r="O558" s="3">
        <v>0</v>
      </c>
      <c r="P558" s="4" t="s">
        <v>2795</v>
      </c>
      <c r="Q558" s="1" t="b">
        <v>0</v>
      </c>
      <c r="R558" s="2">
        <v>200</v>
      </c>
      <c r="S558" s="3">
        <v>32640</v>
      </c>
      <c r="T558" s="2" t="s">
        <v>29</v>
      </c>
      <c r="U558" s="3">
        <v>0</v>
      </c>
      <c r="V558" s="2" t="s">
        <v>29</v>
      </c>
      <c r="W558" s="3">
        <v>0</v>
      </c>
      <c r="X558" s="2" t="s">
        <v>29</v>
      </c>
      <c r="Y558" s="3">
        <v>0</v>
      </c>
      <c r="Z558" s="1" t="s">
        <v>29</v>
      </c>
      <c r="AA558" s="1" t="b">
        <v>0</v>
      </c>
    </row>
    <row r="559" spans="1:27" x14ac:dyDescent="0.25">
      <c r="A559" s="1" t="b">
        <v>0</v>
      </c>
      <c r="B559" s="1" t="s">
        <v>2796</v>
      </c>
      <c r="C559" s="2">
        <v>1</v>
      </c>
      <c r="D559" s="1" t="s">
        <v>65</v>
      </c>
      <c r="E559" s="2">
        <v>259</v>
      </c>
      <c r="F559" s="1" t="s">
        <v>2455</v>
      </c>
      <c r="G559" s="1" t="s">
        <v>2797</v>
      </c>
      <c r="H559" s="1" t="s">
        <v>29</v>
      </c>
      <c r="I559" s="2" t="s">
        <v>29</v>
      </c>
      <c r="J559" s="3">
        <v>754.8</v>
      </c>
      <c r="K559" s="3">
        <v>5</v>
      </c>
      <c r="L559" s="3">
        <v>3774</v>
      </c>
      <c r="M559" s="1" t="s">
        <v>751</v>
      </c>
      <c r="N559" s="1" t="s">
        <v>40</v>
      </c>
      <c r="O559" s="3">
        <v>0</v>
      </c>
      <c r="P559" s="4" t="s">
        <v>2795</v>
      </c>
      <c r="Q559" s="1" t="b">
        <v>0</v>
      </c>
      <c r="R559" s="2">
        <v>5</v>
      </c>
      <c r="S559" s="3">
        <v>3774</v>
      </c>
      <c r="T559" s="2" t="s">
        <v>29</v>
      </c>
      <c r="U559" s="3">
        <v>0</v>
      </c>
      <c r="V559" s="2" t="s">
        <v>29</v>
      </c>
      <c r="W559" s="3">
        <v>0</v>
      </c>
      <c r="X559" s="2" t="s">
        <v>29</v>
      </c>
      <c r="Y559" s="3">
        <v>0</v>
      </c>
      <c r="Z559" s="1" t="s">
        <v>29</v>
      </c>
      <c r="AA559" s="1" t="b">
        <v>0</v>
      </c>
    </row>
    <row r="560" spans="1:27" x14ac:dyDescent="0.25">
      <c r="A560" s="1" t="b">
        <v>0</v>
      </c>
      <c r="B560" s="1" t="s">
        <v>2798</v>
      </c>
      <c r="C560" s="2">
        <v>1</v>
      </c>
      <c r="D560" s="1" t="s">
        <v>65</v>
      </c>
      <c r="E560" s="2">
        <v>260</v>
      </c>
      <c r="F560" s="1" t="s">
        <v>2455</v>
      </c>
      <c r="G560" s="1" t="s">
        <v>2799</v>
      </c>
      <c r="H560" s="1" t="s">
        <v>29</v>
      </c>
      <c r="I560" s="2" t="s">
        <v>29</v>
      </c>
      <c r="J560" s="3">
        <v>1152</v>
      </c>
      <c r="K560" s="3">
        <v>13</v>
      </c>
      <c r="L560" s="3">
        <v>14976</v>
      </c>
      <c r="M560" s="1" t="s">
        <v>751</v>
      </c>
      <c r="N560" s="1" t="s">
        <v>40</v>
      </c>
      <c r="O560" s="3">
        <v>0</v>
      </c>
      <c r="P560" s="4" t="s">
        <v>2795</v>
      </c>
      <c r="Q560" s="1" t="b">
        <v>0</v>
      </c>
      <c r="R560" s="2">
        <v>13</v>
      </c>
      <c r="S560" s="3">
        <v>14976</v>
      </c>
      <c r="T560" s="2" t="s">
        <v>29</v>
      </c>
      <c r="U560" s="3">
        <v>0</v>
      </c>
      <c r="V560" s="2" t="s">
        <v>29</v>
      </c>
      <c r="W560" s="3">
        <v>0</v>
      </c>
      <c r="X560" s="2" t="s">
        <v>29</v>
      </c>
      <c r="Y560" s="3">
        <v>0</v>
      </c>
      <c r="Z560" s="1" t="s">
        <v>29</v>
      </c>
      <c r="AA560" s="1" t="b">
        <v>0</v>
      </c>
    </row>
    <row r="561" spans="1:27" x14ac:dyDescent="0.25">
      <c r="A561" s="1" t="b">
        <v>0</v>
      </c>
      <c r="B561" s="1" t="s">
        <v>2800</v>
      </c>
      <c r="C561" s="2">
        <v>1</v>
      </c>
      <c r="D561" s="1" t="s">
        <v>65</v>
      </c>
      <c r="E561" s="2">
        <v>261</v>
      </c>
      <c r="F561" s="1" t="s">
        <v>2455</v>
      </c>
      <c r="G561" s="1" t="s">
        <v>2801</v>
      </c>
      <c r="H561" s="1" t="s">
        <v>29</v>
      </c>
      <c r="I561" s="2" t="s">
        <v>29</v>
      </c>
      <c r="J561" s="3">
        <v>1593.6</v>
      </c>
      <c r="K561" s="3">
        <v>6</v>
      </c>
      <c r="L561" s="3">
        <v>9561.6</v>
      </c>
      <c r="M561" s="1" t="s">
        <v>751</v>
      </c>
      <c r="N561" s="1" t="s">
        <v>40</v>
      </c>
      <c r="O561" s="3">
        <v>0</v>
      </c>
      <c r="P561" s="4" t="s">
        <v>2795</v>
      </c>
      <c r="Q561" s="1" t="b">
        <v>0</v>
      </c>
      <c r="R561" s="2">
        <v>6</v>
      </c>
      <c r="S561" s="3">
        <v>9561.6</v>
      </c>
      <c r="T561" s="2" t="s">
        <v>29</v>
      </c>
      <c r="U561" s="3">
        <v>0</v>
      </c>
      <c r="V561" s="2" t="s">
        <v>29</v>
      </c>
      <c r="W561" s="3">
        <v>0</v>
      </c>
      <c r="X561" s="2" t="s">
        <v>29</v>
      </c>
      <c r="Y561" s="3">
        <v>0</v>
      </c>
      <c r="Z561" s="1" t="s">
        <v>29</v>
      </c>
      <c r="AA561" s="1" t="b">
        <v>0</v>
      </c>
    </row>
    <row r="562" spans="1:27" x14ac:dyDescent="0.25">
      <c r="A562" s="1" t="b">
        <v>0</v>
      </c>
      <c r="B562" s="1" t="s">
        <v>2802</v>
      </c>
      <c r="C562" s="2">
        <v>1</v>
      </c>
      <c r="D562" s="1" t="s">
        <v>65</v>
      </c>
      <c r="E562" s="2">
        <v>262</v>
      </c>
      <c r="F562" s="1" t="s">
        <v>2455</v>
      </c>
      <c r="G562" s="1" t="s">
        <v>2803</v>
      </c>
      <c r="H562" s="1" t="s">
        <v>29</v>
      </c>
      <c r="I562" s="2" t="s">
        <v>29</v>
      </c>
      <c r="J562" s="3">
        <v>10474.799999999999</v>
      </c>
      <c r="K562" s="3">
        <v>1</v>
      </c>
      <c r="L562" s="3">
        <v>10474.799999999999</v>
      </c>
      <c r="M562" s="1" t="s">
        <v>751</v>
      </c>
      <c r="N562" s="1" t="s">
        <v>40</v>
      </c>
      <c r="O562" s="3">
        <v>0</v>
      </c>
      <c r="P562" s="4" t="s">
        <v>2795</v>
      </c>
      <c r="Q562" s="1" t="b">
        <v>0</v>
      </c>
      <c r="R562" s="2">
        <v>1</v>
      </c>
      <c r="S562" s="3">
        <v>10474.799999999999</v>
      </c>
      <c r="T562" s="2" t="s">
        <v>29</v>
      </c>
      <c r="U562" s="3">
        <v>0</v>
      </c>
      <c r="V562" s="2" t="s">
        <v>29</v>
      </c>
      <c r="W562" s="3">
        <v>0</v>
      </c>
      <c r="X562" s="2" t="s">
        <v>29</v>
      </c>
      <c r="Y562" s="3">
        <v>0</v>
      </c>
      <c r="Z562" s="1" t="s">
        <v>29</v>
      </c>
      <c r="AA562" s="1" t="b">
        <v>0</v>
      </c>
    </row>
    <row r="563" spans="1:27" x14ac:dyDescent="0.25">
      <c r="A563" s="1" t="b">
        <v>0</v>
      </c>
      <c r="B563" s="1" t="s">
        <v>2804</v>
      </c>
      <c r="C563" s="2">
        <v>1</v>
      </c>
      <c r="D563" s="1" t="s">
        <v>65</v>
      </c>
      <c r="E563" s="2">
        <v>263</v>
      </c>
      <c r="F563" s="1" t="s">
        <v>2455</v>
      </c>
      <c r="G563" s="1" t="s">
        <v>2805</v>
      </c>
      <c r="H563" s="1" t="s">
        <v>29</v>
      </c>
      <c r="I563" s="2" t="s">
        <v>29</v>
      </c>
      <c r="J563" s="3">
        <v>9388.7999999999993</v>
      </c>
      <c r="K563" s="3">
        <v>2</v>
      </c>
      <c r="L563" s="3">
        <v>18777.599999999999</v>
      </c>
      <c r="M563" s="1" t="s">
        <v>751</v>
      </c>
      <c r="N563" s="1" t="s">
        <v>40</v>
      </c>
      <c r="O563" s="3">
        <v>0</v>
      </c>
      <c r="P563" s="4" t="s">
        <v>2795</v>
      </c>
      <c r="Q563" s="1" t="b">
        <v>0</v>
      </c>
      <c r="R563" s="2">
        <v>2</v>
      </c>
      <c r="S563" s="3">
        <v>18777.599999999999</v>
      </c>
      <c r="T563" s="2" t="s">
        <v>29</v>
      </c>
      <c r="U563" s="3">
        <v>0</v>
      </c>
      <c r="V563" s="2" t="s">
        <v>29</v>
      </c>
      <c r="W563" s="3">
        <v>0</v>
      </c>
      <c r="X563" s="2" t="s">
        <v>29</v>
      </c>
      <c r="Y563" s="3">
        <v>0</v>
      </c>
      <c r="Z563" s="1" t="s">
        <v>29</v>
      </c>
      <c r="AA563" s="1" t="b">
        <v>0</v>
      </c>
    </row>
    <row r="564" spans="1:27" x14ac:dyDescent="0.25">
      <c r="A564" s="1" t="b">
        <v>0</v>
      </c>
      <c r="B564" s="1" t="s">
        <v>2806</v>
      </c>
      <c r="C564" s="2">
        <v>1</v>
      </c>
      <c r="D564" s="1" t="s">
        <v>65</v>
      </c>
      <c r="E564" s="2">
        <v>264</v>
      </c>
      <c r="F564" s="1" t="s">
        <v>2455</v>
      </c>
      <c r="G564" s="1" t="s">
        <v>2807</v>
      </c>
      <c r="H564" s="1" t="s">
        <v>29</v>
      </c>
      <c r="I564" s="2" t="s">
        <v>29</v>
      </c>
      <c r="J564" s="3">
        <v>8055.6</v>
      </c>
      <c r="K564" s="3">
        <v>1</v>
      </c>
      <c r="L564" s="3">
        <v>8055.6</v>
      </c>
      <c r="M564" s="1" t="s">
        <v>751</v>
      </c>
      <c r="N564" s="1" t="s">
        <v>40</v>
      </c>
      <c r="O564" s="3">
        <v>0</v>
      </c>
      <c r="P564" s="4" t="s">
        <v>2795</v>
      </c>
      <c r="Q564" s="1" t="b">
        <v>0</v>
      </c>
      <c r="R564" s="2">
        <v>1</v>
      </c>
      <c r="S564" s="3">
        <v>8055.6</v>
      </c>
      <c r="T564" s="2" t="s">
        <v>29</v>
      </c>
      <c r="U564" s="3">
        <v>0</v>
      </c>
      <c r="V564" s="2" t="s">
        <v>29</v>
      </c>
      <c r="W564" s="3">
        <v>0</v>
      </c>
      <c r="X564" s="2" t="s">
        <v>29</v>
      </c>
      <c r="Y564" s="3">
        <v>0</v>
      </c>
      <c r="Z564" s="1" t="s">
        <v>29</v>
      </c>
      <c r="AA564" s="1" t="b">
        <v>0</v>
      </c>
    </row>
    <row r="565" spans="1:27" x14ac:dyDescent="0.25">
      <c r="A565" s="1" t="b">
        <v>0</v>
      </c>
      <c r="B565" s="1" t="s">
        <v>2808</v>
      </c>
      <c r="C565" s="2">
        <v>1</v>
      </c>
      <c r="D565" s="1" t="s">
        <v>65</v>
      </c>
      <c r="E565" s="2">
        <v>265</v>
      </c>
      <c r="F565" s="1" t="s">
        <v>2455</v>
      </c>
      <c r="G565" s="1" t="s">
        <v>2809</v>
      </c>
      <c r="H565" s="1" t="s">
        <v>29</v>
      </c>
      <c r="I565" s="2" t="s">
        <v>29</v>
      </c>
      <c r="J565" s="3">
        <v>4707.6000000000004</v>
      </c>
      <c r="K565" s="3">
        <v>3</v>
      </c>
      <c r="L565" s="3">
        <v>14122.8</v>
      </c>
      <c r="M565" s="1" t="s">
        <v>751</v>
      </c>
      <c r="N565" s="1" t="s">
        <v>40</v>
      </c>
      <c r="O565" s="3">
        <v>0</v>
      </c>
      <c r="P565" s="4" t="s">
        <v>2795</v>
      </c>
      <c r="Q565" s="1" t="b">
        <v>0</v>
      </c>
      <c r="R565" s="2">
        <v>3</v>
      </c>
      <c r="S565" s="3">
        <v>14122.8</v>
      </c>
      <c r="T565" s="2" t="s">
        <v>29</v>
      </c>
      <c r="U565" s="3">
        <v>0</v>
      </c>
      <c r="V565" s="2" t="s">
        <v>29</v>
      </c>
      <c r="W565" s="3">
        <v>0</v>
      </c>
      <c r="X565" s="2" t="s">
        <v>29</v>
      </c>
      <c r="Y565" s="3">
        <v>0</v>
      </c>
      <c r="Z565" s="1" t="s">
        <v>29</v>
      </c>
      <c r="AA565" s="1" t="b">
        <v>0</v>
      </c>
    </row>
    <row r="566" spans="1:27" x14ac:dyDescent="0.25">
      <c r="A566" s="1" t="b">
        <v>0</v>
      </c>
      <c r="B566" s="1" t="s">
        <v>2810</v>
      </c>
      <c r="C566" s="2">
        <v>1</v>
      </c>
      <c r="D566" s="1" t="s">
        <v>65</v>
      </c>
      <c r="E566" s="2">
        <v>266</v>
      </c>
      <c r="F566" s="1" t="s">
        <v>2455</v>
      </c>
      <c r="G566" s="1" t="s">
        <v>2811</v>
      </c>
      <c r="H566" s="1" t="s">
        <v>29</v>
      </c>
      <c r="I566" s="2" t="s">
        <v>29</v>
      </c>
      <c r="J566" s="3">
        <v>446.4</v>
      </c>
      <c r="K566" s="3">
        <v>4</v>
      </c>
      <c r="L566" s="3">
        <v>1785.6</v>
      </c>
      <c r="M566" s="1" t="s">
        <v>751</v>
      </c>
      <c r="N566" s="1" t="s">
        <v>40</v>
      </c>
      <c r="O566" s="3">
        <v>0</v>
      </c>
      <c r="P566" s="4" t="s">
        <v>2795</v>
      </c>
      <c r="Q566" s="1" t="b">
        <v>0</v>
      </c>
      <c r="R566" s="2">
        <v>4</v>
      </c>
      <c r="S566" s="3">
        <v>1785.6</v>
      </c>
      <c r="T566" s="2" t="s">
        <v>29</v>
      </c>
      <c r="U566" s="3">
        <v>0</v>
      </c>
      <c r="V566" s="2" t="s">
        <v>29</v>
      </c>
      <c r="W566" s="3">
        <v>0</v>
      </c>
      <c r="X566" s="2" t="s">
        <v>29</v>
      </c>
      <c r="Y566" s="3">
        <v>0</v>
      </c>
      <c r="Z566" s="1" t="s">
        <v>29</v>
      </c>
      <c r="AA566" s="1" t="b">
        <v>0</v>
      </c>
    </row>
    <row r="567" spans="1:27" x14ac:dyDescent="0.25">
      <c r="A567" s="1" t="b">
        <v>0</v>
      </c>
      <c r="B567" s="1" t="s">
        <v>2812</v>
      </c>
      <c r="C567" s="2">
        <v>1</v>
      </c>
      <c r="D567" s="1" t="s">
        <v>65</v>
      </c>
      <c r="E567" s="2">
        <v>267</v>
      </c>
      <c r="F567" s="1" t="s">
        <v>2455</v>
      </c>
      <c r="G567" s="1" t="s">
        <v>2813</v>
      </c>
      <c r="H567" s="1" t="s">
        <v>29</v>
      </c>
      <c r="I567" s="2" t="s">
        <v>29</v>
      </c>
      <c r="J567" s="3">
        <v>512.4</v>
      </c>
      <c r="K567" s="3">
        <v>5</v>
      </c>
      <c r="L567" s="3">
        <v>2562</v>
      </c>
      <c r="M567" s="1" t="s">
        <v>751</v>
      </c>
      <c r="N567" s="1" t="s">
        <v>40</v>
      </c>
      <c r="O567" s="3">
        <v>0</v>
      </c>
      <c r="P567" s="4" t="s">
        <v>2795</v>
      </c>
      <c r="Q567" s="1" t="b">
        <v>0</v>
      </c>
      <c r="R567" s="2">
        <v>5</v>
      </c>
      <c r="S567" s="3">
        <v>2562</v>
      </c>
      <c r="T567" s="2" t="s">
        <v>29</v>
      </c>
      <c r="U567" s="3">
        <v>0</v>
      </c>
      <c r="V567" s="2" t="s">
        <v>29</v>
      </c>
      <c r="W567" s="3">
        <v>0</v>
      </c>
      <c r="X567" s="2" t="s">
        <v>29</v>
      </c>
      <c r="Y567" s="3">
        <v>0</v>
      </c>
      <c r="Z567" s="1" t="s">
        <v>29</v>
      </c>
      <c r="AA567" s="1" t="b">
        <v>0</v>
      </c>
    </row>
    <row r="568" spans="1:27" x14ac:dyDescent="0.25">
      <c r="A568" s="1"/>
      <c r="B568" s="1"/>
      <c r="C568" s="2"/>
      <c r="D568" s="1"/>
      <c r="E568" s="2"/>
      <c r="F568" s="1"/>
      <c r="G568" s="1"/>
      <c r="H568" s="1"/>
      <c r="I568" s="2"/>
      <c r="J568" s="3"/>
      <c r="K568" s="3"/>
      <c r="L568" s="6">
        <f>SUBTOTAL(9,L558:L567)</f>
        <v>116730.00000000001</v>
      </c>
      <c r="M568" s="1"/>
      <c r="N568" s="1"/>
      <c r="O568" s="3"/>
      <c r="P568" s="4"/>
      <c r="Q568" s="1"/>
      <c r="R568" s="2"/>
      <c r="S568" s="3"/>
      <c r="T568" s="2"/>
      <c r="U568" s="3"/>
      <c r="V568" s="2"/>
      <c r="W568" s="3"/>
      <c r="X568" s="2"/>
      <c r="Y568" s="3"/>
      <c r="Z568" s="1"/>
      <c r="AA568" s="1"/>
    </row>
    <row r="569" spans="1:27" x14ac:dyDescent="0.25">
      <c r="A569" s="5" t="s">
        <v>2814</v>
      </c>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1:27" x14ac:dyDescent="0.25">
      <c r="A570" s="1" t="b">
        <v>0</v>
      </c>
      <c r="B570" s="1" t="s">
        <v>2815</v>
      </c>
      <c r="C570" s="2">
        <v>1</v>
      </c>
      <c r="D570" s="1" t="s">
        <v>65</v>
      </c>
      <c r="E570" s="2">
        <v>272</v>
      </c>
      <c r="F570" s="1" t="s">
        <v>2489</v>
      </c>
      <c r="G570" s="1" t="s">
        <v>2816</v>
      </c>
      <c r="H570" s="1" t="s">
        <v>2816</v>
      </c>
      <c r="I570" s="2" t="s">
        <v>29</v>
      </c>
      <c r="J570" s="3">
        <v>49999</v>
      </c>
      <c r="K570" s="3">
        <v>1</v>
      </c>
      <c r="L570" s="3">
        <v>49999</v>
      </c>
      <c r="M570" s="1" t="s">
        <v>751</v>
      </c>
      <c r="N570" s="1" t="s">
        <v>40</v>
      </c>
      <c r="O570" s="3">
        <v>0</v>
      </c>
      <c r="P570" s="4" t="s">
        <v>2817</v>
      </c>
      <c r="Q570" s="1" t="b">
        <v>0</v>
      </c>
      <c r="R570" s="2">
        <v>1</v>
      </c>
      <c r="S570" s="3">
        <v>49999</v>
      </c>
      <c r="T570" s="2" t="s">
        <v>29</v>
      </c>
      <c r="U570" s="3">
        <v>0</v>
      </c>
      <c r="V570" s="2" t="s">
        <v>29</v>
      </c>
      <c r="W570" s="3">
        <v>0</v>
      </c>
      <c r="X570" s="2" t="s">
        <v>29</v>
      </c>
      <c r="Y570" s="3">
        <v>0</v>
      </c>
      <c r="Z570" s="1" t="s">
        <v>29</v>
      </c>
      <c r="AA570" s="1" t="b">
        <v>0</v>
      </c>
    </row>
    <row r="571" spans="1:27" x14ac:dyDescent="0.25">
      <c r="A571" s="1"/>
      <c r="B571" s="1"/>
      <c r="C571" s="2"/>
      <c r="D571" s="1"/>
      <c r="E571" s="2"/>
      <c r="F571" s="1"/>
      <c r="G571" s="1"/>
      <c r="H571" s="1"/>
      <c r="I571" s="2"/>
      <c r="J571" s="3"/>
      <c r="K571" s="3"/>
      <c r="L571" s="6">
        <f>SUBTOTAL(9,L570)</f>
        <v>49999</v>
      </c>
      <c r="M571" s="1"/>
      <c r="N571" s="1"/>
      <c r="O571" s="3"/>
      <c r="P571" s="4"/>
      <c r="Q571" s="1"/>
      <c r="R571" s="2"/>
      <c r="S571" s="3"/>
      <c r="T571" s="2"/>
      <c r="U571" s="3"/>
      <c r="V571" s="2"/>
      <c r="W571" s="3"/>
      <c r="X571" s="2"/>
      <c r="Y571" s="3"/>
      <c r="Z571" s="1"/>
      <c r="AA571" s="1"/>
    </row>
    <row r="572" spans="1:27" x14ac:dyDescent="0.25">
      <c r="A572" s="5" t="s">
        <v>2818</v>
      </c>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1:27" x14ac:dyDescent="0.25">
      <c r="A573" s="1" t="b">
        <v>0</v>
      </c>
      <c r="B573" s="1" t="s">
        <v>2819</v>
      </c>
      <c r="C573" s="2">
        <v>1</v>
      </c>
      <c r="D573" s="1" t="s">
        <v>776</v>
      </c>
      <c r="E573" s="2">
        <v>257</v>
      </c>
      <c r="F573" s="1" t="s">
        <v>2380</v>
      </c>
      <c r="G573" s="1" t="s">
        <v>2820</v>
      </c>
      <c r="H573" s="1" t="s">
        <v>29</v>
      </c>
      <c r="I573" s="2" t="s">
        <v>29</v>
      </c>
      <c r="J573" s="3">
        <v>12500</v>
      </c>
      <c r="K573" s="3">
        <v>2</v>
      </c>
      <c r="L573" s="3">
        <v>25000</v>
      </c>
      <c r="M573" s="1" t="s">
        <v>751</v>
      </c>
      <c r="N573" s="1" t="s">
        <v>40</v>
      </c>
      <c r="O573" s="3">
        <v>0</v>
      </c>
      <c r="P573" s="4" t="s">
        <v>2821</v>
      </c>
      <c r="Q573" s="1" t="b">
        <v>0</v>
      </c>
      <c r="R573" s="2">
        <v>2</v>
      </c>
      <c r="S573" s="3">
        <v>25000</v>
      </c>
      <c r="T573" s="2" t="s">
        <v>29</v>
      </c>
      <c r="U573" s="3">
        <v>0</v>
      </c>
      <c r="V573" s="2" t="s">
        <v>29</v>
      </c>
      <c r="W573" s="3">
        <v>0</v>
      </c>
      <c r="X573" s="2" t="s">
        <v>29</v>
      </c>
      <c r="Y573" s="3">
        <v>0</v>
      </c>
      <c r="Z573" s="1" t="s">
        <v>29</v>
      </c>
      <c r="AA573" s="1" t="b">
        <v>0</v>
      </c>
    </row>
    <row r="574" spans="1:27" x14ac:dyDescent="0.25">
      <c r="A574" s="1"/>
      <c r="B574" s="1"/>
      <c r="C574" s="2"/>
      <c r="D574" s="1"/>
      <c r="E574" s="2"/>
      <c r="F574" s="1"/>
      <c r="G574" s="1"/>
      <c r="H574" s="1"/>
      <c r="I574" s="2"/>
      <c r="J574" s="3"/>
      <c r="K574" s="3"/>
      <c r="L574" s="6">
        <f>SUBTOTAL(9,L573)</f>
        <v>25000</v>
      </c>
      <c r="M574" s="1"/>
      <c r="N574" s="1"/>
      <c r="O574" s="3"/>
      <c r="P574" s="4"/>
      <c r="Q574" s="1"/>
      <c r="R574" s="2"/>
      <c r="S574" s="3"/>
      <c r="T574" s="2"/>
      <c r="U574" s="3"/>
      <c r="V574" s="2"/>
      <c r="W574" s="3"/>
      <c r="X574" s="2"/>
      <c r="Y574" s="3"/>
      <c r="Z574" s="1"/>
      <c r="AA574" s="1"/>
    </row>
    <row r="575" spans="1:27" x14ac:dyDescent="0.25">
      <c r="A575" s="5" t="s">
        <v>2822</v>
      </c>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1:27" x14ac:dyDescent="0.25">
      <c r="A576" s="1" t="b">
        <v>0</v>
      </c>
      <c r="B576" s="1" t="s">
        <v>2823</v>
      </c>
      <c r="C576" s="2">
        <v>1</v>
      </c>
      <c r="D576" s="1" t="s">
        <v>27</v>
      </c>
      <c r="E576" s="2">
        <v>213</v>
      </c>
      <c r="F576" s="1" t="s">
        <v>2455</v>
      </c>
      <c r="G576" s="1" t="s">
        <v>2824</v>
      </c>
      <c r="H576" s="1" t="s">
        <v>2825</v>
      </c>
      <c r="I576" s="2" t="s">
        <v>29</v>
      </c>
      <c r="J576" s="3">
        <v>156</v>
      </c>
      <c r="K576" s="3">
        <v>20</v>
      </c>
      <c r="L576" s="3">
        <v>3120</v>
      </c>
      <c r="M576" s="1" t="s">
        <v>751</v>
      </c>
      <c r="N576" s="1" t="s">
        <v>40</v>
      </c>
      <c r="O576" s="3">
        <v>0</v>
      </c>
      <c r="P576" s="4" t="s">
        <v>2826</v>
      </c>
      <c r="Q576" s="1" t="b">
        <v>0</v>
      </c>
      <c r="R576" s="2">
        <v>20</v>
      </c>
      <c r="S576" s="3">
        <v>3120</v>
      </c>
      <c r="T576" s="2" t="s">
        <v>29</v>
      </c>
      <c r="U576" s="3">
        <v>0</v>
      </c>
      <c r="V576" s="2" t="s">
        <v>29</v>
      </c>
      <c r="W576" s="3">
        <v>0</v>
      </c>
      <c r="X576" s="2" t="s">
        <v>29</v>
      </c>
      <c r="Y576" s="3">
        <v>0</v>
      </c>
      <c r="Z576" s="1" t="s">
        <v>29</v>
      </c>
      <c r="AA576" s="1" t="b">
        <v>0</v>
      </c>
    </row>
    <row r="577" spans="1:27" x14ac:dyDescent="0.25">
      <c r="A577" s="1" t="b">
        <v>0</v>
      </c>
      <c r="B577" s="1" t="s">
        <v>2827</v>
      </c>
      <c r="C577" s="2">
        <v>1</v>
      </c>
      <c r="D577" s="1" t="s">
        <v>27</v>
      </c>
      <c r="E577" s="2">
        <v>217</v>
      </c>
      <c r="F577" s="1" t="s">
        <v>2455</v>
      </c>
      <c r="G577" s="1" t="s">
        <v>2828</v>
      </c>
      <c r="H577" s="1" t="s">
        <v>2829</v>
      </c>
      <c r="I577" s="2" t="s">
        <v>29</v>
      </c>
      <c r="J577" s="3">
        <v>1732.8</v>
      </c>
      <c r="K577" s="3">
        <v>11</v>
      </c>
      <c r="L577" s="3">
        <v>19060.8</v>
      </c>
      <c r="M577" s="1" t="s">
        <v>751</v>
      </c>
      <c r="N577" s="1" t="s">
        <v>40</v>
      </c>
      <c r="O577" s="3">
        <v>0</v>
      </c>
      <c r="P577" s="4" t="s">
        <v>2826</v>
      </c>
      <c r="Q577" s="1" t="b">
        <v>0</v>
      </c>
      <c r="R577" s="2">
        <v>11</v>
      </c>
      <c r="S577" s="3">
        <v>19060.8</v>
      </c>
      <c r="T577" s="2" t="s">
        <v>29</v>
      </c>
      <c r="U577" s="3">
        <v>0</v>
      </c>
      <c r="V577" s="2" t="s">
        <v>29</v>
      </c>
      <c r="W577" s="3">
        <v>0</v>
      </c>
      <c r="X577" s="2" t="s">
        <v>29</v>
      </c>
      <c r="Y577" s="3">
        <v>0</v>
      </c>
      <c r="Z577" s="1" t="s">
        <v>29</v>
      </c>
      <c r="AA577" s="1" t="b">
        <v>0</v>
      </c>
    </row>
    <row r="578" spans="1:27" x14ac:dyDescent="0.25">
      <c r="A578" s="1" t="b">
        <v>0</v>
      </c>
      <c r="B578" s="1" t="s">
        <v>2830</v>
      </c>
      <c r="C578" s="2">
        <v>1</v>
      </c>
      <c r="D578" s="1" t="s">
        <v>27</v>
      </c>
      <c r="E578" s="2">
        <v>299</v>
      </c>
      <c r="F578" s="1" t="s">
        <v>2455</v>
      </c>
      <c r="G578" s="1" t="s">
        <v>2831</v>
      </c>
      <c r="H578" s="1" t="s">
        <v>2825</v>
      </c>
      <c r="I578" s="2" t="s">
        <v>29</v>
      </c>
      <c r="J578" s="3">
        <v>708</v>
      </c>
      <c r="K578" s="3">
        <v>20</v>
      </c>
      <c r="L578" s="3">
        <v>14160</v>
      </c>
      <c r="M578" s="1" t="s">
        <v>751</v>
      </c>
      <c r="N578" s="1" t="s">
        <v>40</v>
      </c>
      <c r="O578" s="3">
        <v>0</v>
      </c>
      <c r="P578" s="4" t="s">
        <v>2826</v>
      </c>
      <c r="Q578" s="1" t="b">
        <v>0</v>
      </c>
      <c r="R578" s="2">
        <v>20</v>
      </c>
      <c r="S578" s="3">
        <v>14160</v>
      </c>
      <c r="T578" s="2" t="s">
        <v>29</v>
      </c>
      <c r="U578" s="3">
        <v>0</v>
      </c>
      <c r="V578" s="2" t="s">
        <v>29</v>
      </c>
      <c r="W578" s="3">
        <v>0</v>
      </c>
      <c r="X578" s="2" t="s">
        <v>29</v>
      </c>
      <c r="Y578" s="3">
        <v>0</v>
      </c>
      <c r="Z578" s="1" t="s">
        <v>29</v>
      </c>
      <c r="AA578" s="1" t="b">
        <v>0</v>
      </c>
    </row>
    <row r="579" spans="1:27" x14ac:dyDescent="0.25">
      <c r="A579" s="1"/>
      <c r="B579" s="1"/>
      <c r="C579" s="2"/>
      <c r="D579" s="1"/>
      <c r="E579" s="2"/>
      <c r="F579" s="1"/>
      <c r="G579" s="1"/>
      <c r="H579" s="1"/>
      <c r="I579" s="2"/>
      <c r="J579" s="3"/>
      <c r="K579" s="3"/>
      <c r="L579" s="6">
        <f>SUBTOTAL(9,L576:L578)</f>
        <v>36340.800000000003</v>
      </c>
      <c r="M579" s="1"/>
      <c r="N579" s="1"/>
      <c r="O579" s="3"/>
      <c r="P579" s="4"/>
      <c r="Q579" s="1"/>
      <c r="R579" s="2"/>
      <c r="S579" s="3"/>
      <c r="T579" s="2"/>
      <c r="U579" s="3"/>
      <c r="V579" s="2"/>
      <c r="W579" s="3"/>
      <c r="X579" s="2"/>
      <c r="Y579" s="3"/>
      <c r="Z579" s="1"/>
      <c r="AA579" s="1"/>
    </row>
    <row r="580" spans="1:27" x14ac:dyDescent="0.25">
      <c r="A580" s="5" t="s">
        <v>2832</v>
      </c>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1:27" x14ac:dyDescent="0.25">
      <c r="A581" s="1" t="b">
        <v>0</v>
      </c>
      <c r="B581" s="1" t="s">
        <v>2833</v>
      </c>
      <c r="C581" s="2">
        <v>1</v>
      </c>
      <c r="D581" s="1" t="s">
        <v>27</v>
      </c>
      <c r="E581" s="2">
        <v>49</v>
      </c>
      <c r="F581" s="1" t="s">
        <v>2455</v>
      </c>
      <c r="G581" s="1" t="s">
        <v>2834</v>
      </c>
      <c r="H581" s="1" t="s">
        <v>29</v>
      </c>
      <c r="I581" s="2" t="s">
        <v>29</v>
      </c>
      <c r="J581" s="3">
        <v>1585.2</v>
      </c>
      <c r="K581" s="3">
        <v>20</v>
      </c>
      <c r="L581" s="3">
        <v>31704</v>
      </c>
      <c r="M581" s="1" t="s">
        <v>751</v>
      </c>
      <c r="N581" s="1" t="s">
        <v>40</v>
      </c>
      <c r="O581" s="3">
        <v>0</v>
      </c>
      <c r="P581" s="4" t="s">
        <v>2835</v>
      </c>
      <c r="Q581" s="1" t="b">
        <v>0</v>
      </c>
      <c r="R581" s="2">
        <v>20</v>
      </c>
      <c r="S581" s="3">
        <v>31704</v>
      </c>
      <c r="T581" s="2" t="s">
        <v>29</v>
      </c>
      <c r="U581" s="3">
        <v>0</v>
      </c>
      <c r="V581" s="2" t="s">
        <v>29</v>
      </c>
      <c r="W581" s="3">
        <v>0</v>
      </c>
      <c r="X581" s="2" t="s">
        <v>29</v>
      </c>
      <c r="Y581" s="3">
        <v>0</v>
      </c>
      <c r="Z581" s="1" t="s">
        <v>29</v>
      </c>
      <c r="AA581" s="1" t="b">
        <v>0</v>
      </c>
    </row>
    <row r="582" spans="1:27" x14ac:dyDescent="0.25">
      <c r="A582" s="1" t="b">
        <v>0</v>
      </c>
      <c r="B582" s="1" t="s">
        <v>2836</v>
      </c>
      <c r="C582" s="2">
        <v>1</v>
      </c>
      <c r="D582" s="1" t="s">
        <v>27</v>
      </c>
      <c r="E582" s="2">
        <v>51</v>
      </c>
      <c r="F582" s="1" t="s">
        <v>2455</v>
      </c>
      <c r="G582" s="1" t="s">
        <v>2837</v>
      </c>
      <c r="H582" s="1" t="s">
        <v>29</v>
      </c>
      <c r="I582" s="2" t="s">
        <v>29</v>
      </c>
      <c r="J582" s="3">
        <v>344.4</v>
      </c>
      <c r="K582" s="3">
        <v>10</v>
      </c>
      <c r="L582" s="3">
        <v>3444</v>
      </c>
      <c r="M582" s="1" t="s">
        <v>751</v>
      </c>
      <c r="N582" s="1" t="s">
        <v>40</v>
      </c>
      <c r="O582" s="3">
        <v>0</v>
      </c>
      <c r="P582" s="4" t="s">
        <v>2835</v>
      </c>
      <c r="Q582" s="1" t="b">
        <v>0</v>
      </c>
      <c r="R582" s="2">
        <v>10</v>
      </c>
      <c r="S582" s="3">
        <v>3444</v>
      </c>
      <c r="T582" s="2" t="s">
        <v>29</v>
      </c>
      <c r="U582" s="3">
        <v>0</v>
      </c>
      <c r="V582" s="2" t="s">
        <v>29</v>
      </c>
      <c r="W582" s="3">
        <v>0</v>
      </c>
      <c r="X582" s="2" t="s">
        <v>29</v>
      </c>
      <c r="Y582" s="3">
        <v>0</v>
      </c>
      <c r="Z582" s="1" t="s">
        <v>29</v>
      </c>
      <c r="AA582" s="1" t="b">
        <v>0</v>
      </c>
    </row>
    <row r="583" spans="1:27" x14ac:dyDescent="0.25">
      <c r="A583" s="1" t="b">
        <v>0</v>
      </c>
      <c r="B583" s="1" t="s">
        <v>2838</v>
      </c>
      <c r="C583" s="2">
        <v>1</v>
      </c>
      <c r="D583" s="1" t="s">
        <v>27</v>
      </c>
      <c r="E583" s="2">
        <v>300</v>
      </c>
      <c r="F583" s="1" t="s">
        <v>2455</v>
      </c>
      <c r="G583" s="1" t="s">
        <v>2839</v>
      </c>
      <c r="H583" s="1" t="s">
        <v>2840</v>
      </c>
      <c r="I583" s="2" t="s">
        <v>29</v>
      </c>
      <c r="J583" s="3">
        <v>2361.6</v>
      </c>
      <c r="K583" s="3">
        <v>20</v>
      </c>
      <c r="L583" s="3">
        <v>47232</v>
      </c>
      <c r="M583" s="1" t="s">
        <v>751</v>
      </c>
      <c r="N583" s="1" t="s">
        <v>40</v>
      </c>
      <c r="O583" s="3">
        <v>0</v>
      </c>
      <c r="P583" s="4" t="s">
        <v>2835</v>
      </c>
      <c r="Q583" s="1" t="b">
        <v>0</v>
      </c>
      <c r="R583" s="2">
        <v>20</v>
      </c>
      <c r="S583" s="3">
        <v>47232</v>
      </c>
      <c r="T583" s="2" t="s">
        <v>29</v>
      </c>
      <c r="U583" s="3">
        <v>0</v>
      </c>
      <c r="V583" s="2" t="s">
        <v>29</v>
      </c>
      <c r="W583" s="3">
        <v>0</v>
      </c>
      <c r="X583" s="2" t="s">
        <v>29</v>
      </c>
      <c r="Y583" s="3">
        <v>0</v>
      </c>
      <c r="Z583" s="1" t="s">
        <v>29</v>
      </c>
      <c r="AA583" s="1" t="b">
        <v>0</v>
      </c>
    </row>
    <row r="584" spans="1:27" x14ac:dyDescent="0.25">
      <c r="A584" s="1" t="b">
        <v>0</v>
      </c>
      <c r="B584" s="1" t="s">
        <v>2841</v>
      </c>
      <c r="C584" s="2">
        <v>1</v>
      </c>
      <c r="D584" s="1" t="s">
        <v>27</v>
      </c>
      <c r="E584" s="2">
        <v>301</v>
      </c>
      <c r="F584" s="1" t="s">
        <v>2455</v>
      </c>
      <c r="G584" s="1" t="s">
        <v>2842</v>
      </c>
      <c r="H584" s="1" t="s">
        <v>29</v>
      </c>
      <c r="I584" s="2" t="s">
        <v>29</v>
      </c>
      <c r="J584" s="3">
        <v>343.2</v>
      </c>
      <c r="K584" s="3">
        <v>12</v>
      </c>
      <c r="L584" s="3">
        <v>4118.3999999999996</v>
      </c>
      <c r="M584" s="1" t="s">
        <v>751</v>
      </c>
      <c r="N584" s="1" t="s">
        <v>40</v>
      </c>
      <c r="O584" s="3">
        <v>0</v>
      </c>
      <c r="P584" s="4" t="s">
        <v>2835</v>
      </c>
      <c r="Q584" s="1" t="b">
        <v>0</v>
      </c>
      <c r="R584" s="2">
        <v>12</v>
      </c>
      <c r="S584" s="3">
        <v>4118.3999999999996</v>
      </c>
      <c r="T584" s="2" t="s">
        <v>29</v>
      </c>
      <c r="U584" s="3">
        <v>0</v>
      </c>
      <c r="V584" s="2" t="s">
        <v>29</v>
      </c>
      <c r="W584" s="3">
        <v>0</v>
      </c>
      <c r="X584" s="2" t="s">
        <v>29</v>
      </c>
      <c r="Y584" s="3">
        <v>0</v>
      </c>
      <c r="Z584" s="1" t="s">
        <v>29</v>
      </c>
      <c r="AA584" s="1" t="b">
        <v>0</v>
      </c>
    </row>
    <row r="585" spans="1:27" x14ac:dyDescent="0.25">
      <c r="A585" s="1" t="b">
        <v>0</v>
      </c>
      <c r="B585" s="1" t="s">
        <v>2843</v>
      </c>
      <c r="C585" s="2">
        <v>1</v>
      </c>
      <c r="D585" s="1" t="s">
        <v>27</v>
      </c>
      <c r="E585" s="2">
        <v>302</v>
      </c>
      <c r="F585" s="1" t="s">
        <v>2455</v>
      </c>
      <c r="G585" s="1" t="s">
        <v>2844</v>
      </c>
      <c r="H585" s="1" t="s">
        <v>29</v>
      </c>
      <c r="I585" s="2" t="s">
        <v>29</v>
      </c>
      <c r="J585" s="3">
        <v>306</v>
      </c>
      <c r="K585" s="3">
        <v>21</v>
      </c>
      <c r="L585" s="3">
        <v>6426</v>
      </c>
      <c r="M585" s="1" t="s">
        <v>751</v>
      </c>
      <c r="N585" s="1" t="s">
        <v>40</v>
      </c>
      <c r="O585" s="3">
        <v>0</v>
      </c>
      <c r="P585" s="4" t="s">
        <v>2835</v>
      </c>
      <c r="Q585" s="1" t="b">
        <v>0</v>
      </c>
      <c r="R585" s="2">
        <v>21</v>
      </c>
      <c r="S585" s="3">
        <v>6426</v>
      </c>
      <c r="T585" s="2" t="s">
        <v>29</v>
      </c>
      <c r="U585" s="3">
        <v>0</v>
      </c>
      <c r="V585" s="2" t="s">
        <v>29</v>
      </c>
      <c r="W585" s="3">
        <v>0</v>
      </c>
      <c r="X585" s="2" t="s">
        <v>29</v>
      </c>
      <c r="Y585" s="3">
        <v>0</v>
      </c>
      <c r="Z585" s="1" t="s">
        <v>29</v>
      </c>
      <c r="AA585" s="1" t="b">
        <v>0</v>
      </c>
    </row>
    <row r="586" spans="1:27" x14ac:dyDescent="0.25">
      <c r="A586" s="1"/>
      <c r="B586" s="1"/>
      <c r="C586" s="2"/>
      <c r="D586" s="1"/>
      <c r="E586" s="2"/>
      <c r="F586" s="1"/>
      <c r="G586" s="1"/>
      <c r="H586" s="1"/>
      <c r="I586" s="2"/>
      <c r="J586" s="3"/>
      <c r="K586" s="3"/>
      <c r="L586" s="6">
        <f>SUBTOTAL(9,L581:L585)</f>
        <v>92924.4</v>
      </c>
      <c r="M586" s="1"/>
      <c r="N586" s="1"/>
      <c r="O586" s="3"/>
      <c r="P586" s="4"/>
      <c r="Q586" s="1"/>
      <c r="R586" s="2"/>
      <c r="S586" s="3"/>
      <c r="T586" s="2"/>
      <c r="U586" s="3"/>
      <c r="V586" s="2"/>
      <c r="W586" s="3"/>
      <c r="X586" s="2"/>
      <c r="Y586" s="3"/>
      <c r="Z586" s="1"/>
      <c r="AA586" s="1"/>
    </row>
    <row r="587" spans="1:27" x14ac:dyDescent="0.25">
      <c r="A587" s="5" t="s">
        <v>2845</v>
      </c>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1:27" x14ac:dyDescent="0.25">
      <c r="A588" s="1" t="b">
        <v>0</v>
      </c>
      <c r="B588" s="1" t="s">
        <v>2846</v>
      </c>
      <c r="C588" s="2">
        <v>1</v>
      </c>
      <c r="D588" s="1" t="s">
        <v>776</v>
      </c>
      <c r="E588" s="2">
        <v>268</v>
      </c>
      <c r="F588" s="1" t="s">
        <v>2463</v>
      </c>
      <c r="G588" s="1" t="s">
        <v>2847</v>
      </c>
      <c r="H588" s="1" t="s">
        <v>2848</v>
      </c>
      <c r="I588" s="2" t="s">
        <v>29</v>
      </c>
      <c r="J588" s="3">
        <v>600</v>
      </c>
      <c r="K588" s="3">
        <v>20</v>
      </c>
      <c r="L588" s="3">
        <v>12000</v>
      </c>
      <c r="M588" s="1" t="s">
        <v>751</v>
      </c>
      <c r="N588" s="1" t="s">
        <v>40</v>
      </c>
      <c r="O588" s="3">
        <v>0</v>
      </c>
      <c r="P588" s="4" t="s">
        <v>2849</v>
      </c>
      <c r="Q588" s="1" t="b">
        <v>0</v>
      </c>
      <c r="R588" s="2">
        <v>20</v>
      </c>
      <c r="S588" s="3">
        <v>12000</v>
      </c>
      <c r="T588" s="2" t="s">
        <v>29</v>
      </c>
      <c r="U588" s="3">
        <v>0</v>
      </c>
      <c r="V588" s="2" t="s">
        <v>29</v>
      </c>
      <c r="W588" s="3">
        <v>0</v>
      </c>
      <c r="X588" s="2" t="s">
        <v>29</v>
      </c>
      <c r="Y588" s="3">
        <v>0</v>
      </c>
      <c r="Z588" s="1" t="s">
        <v>29</v>
      </c>
      <c r="AA588" s="1" t="b">
        <v>0</v>
      </c>
    </row>
    <row r="589" spans="1:27" x14ac:dyDescent="0.25">
      <c r="A589" s="1" t="b">
        <v>0</v>
      </c>
      <c r="B589" s="1" t="s">
        <v>2850</v>
      </c>
      <c r="C589" s="2">
        <v>1</v>
      </c>
      <c r="D589" s="1" t="s">
        <v>776</v>
      </c>
      <c r="E589" s="2">
        <v>269</v>
      </c>
      <c r="F589" s="1" t="s">
        <v>2463</v>
      </c>
      <c r="G589" s="1" t="s">
        <v>2851</v>
      </c>
      <c r="H589" s="1" t="s">
        <v>2848</v>
      </c>
      <c r="I589" s="2" t="s">
        <v>29</v>
      </c>
      <c r="J589" s="3">
        <v>2100</v>
      </c>
      <c r="K589" s="3">
        <v>1</v>
      </c>
      <c r="L589" s="3">
        <v>2100</v>
      </c>
      <c r="M589" s="1" t="s">
        <v>751</v>
      </c>
      <c r="N589" s="1" t="s">
        <v>40</v>
      </c>
      <c r="O589" s="3">
        <v>0</v>
      </c>
      <c r="P589" s="4" t="s">
        <v>2849</v>
      </c>
      <c r="Q589" s="1" t="b">
        <v>0</v>
      </c>
      <c r="R589" s="2">
        <v>1</v>
      </c>
      <c r="S589" s="3">
        <v>2100</v>
      </c>
      <c r="T589" s="2" t="s">
        <v>29</v>
      </c>
      <c r="U589" s="3">
        <v>0</v>
      </c>
      <c r="V589" s="2" t="s">
        <v>29</v>
      </c>
      <c r="W589" s="3">
        <v>0</v>
      </c>
      <c r="X589" s="2" t="s">
        <v>29</v>
      </c>
      <c r="Y589" s="3">
        <v>0</v>
      </c>
      <c r="Z589" s="1" t="s">
        <v>29</v>
      </c>
      <c r="AA589" s="1" t="b">
        <v>0</v>
      </c>
    </row>
    <row r="590" spans="1:27" x14ac:dyDescent="0.25">
      <c r="A590" s="1" t="b">
        <v>0</v>
      </c>
      <c r="B590" s="1" t="s">
        <v>2852</v>
      </c>
      <c r="C590" s="2">
        <v>1</v>
      </c>
      <c r="D590" s="1" t="s">
        <v>776</v>
      </c>
      <c r="E590" s="2">
        <v>270</v>
      </c>
      <c r="F590" s="1" t="s">
        <v>2463</v>
      </c>
      <c r="G590" s="1" t="s">
        <v>2853</v>
      </c>
      <c r="H590" s="1" t="s">
        <v>2854</v>
      </c>
      <c r="I590" s="2" t="s">
        <v>29</v>
      </c>
      <c r="J590" s="3">
        <v>300</v>
      </c>
      <c r="K590" s="3">
        <v>65</v>
      </c>
      <c r="L590" s="3">
        <v>19500</v>
      </c>
      <c r="M590" s="1" t="s">
        <v>751</v>
      </c>
      <c r="N590" s="1" t="s">
        <v>40</v>
      </c>
      <c r="O590" s="3">
        <v>0</v>
      </c>
      <c r="P590" s="4" t="s">
        <v>2849</v>
      </c>
      <c r="Q590" s="1" t="b">
        <v>0</v>
      </c>
      <c r="R590" s="2">
        <v>65</v>
      </c>
      <c r="S590" s="3">
        <v>19500</v>
      </c>
      <c r="T590" s="2" t="s">
        <v>29</v>
      </c>
      <c r="U590" s="3">
        <v>0</v>
      </c>
      <c r="V590" s="2" t="s">
        <v>29</v>
      </c>
      <c r="W590" s="3">
        <v>0</v>
      </c>
      <c r="X590" s="2" t="s">
        <v>29</v>
      </c>
      <c r="Y590" s="3">
        <v>0</v>
      </c>
      <c r="Z590" s="1" t="s">
        <v>29</v>
      </c>
      <c r="AA590" s="1" t="b">
        <v>0</v>
      </c>
    </row>
    <row r="591" spans="1:27" x14ac:dyDescent="0.25">
      <c r="A591" s="1" t="b">
        <v>0</v>
      </c>
      <c r="B591" s="1" t="s">
        <v>2855</v>
      </c>
      <c r="C591" s="2">
        <v>1</v>
      </c>
      <c r="D591" s="1" t="s">
        <v>776</v>
      </c>
      <c r="E591" s="2">
        <v>271</v>
      </c>
      <c r="F591" s="1" t="s">
        <v>2463</v>
      </c>
      <c r="G591" s="1" t="s">
        <v>2856</v>
      </c>
      <c r="H591" s="1" t="s">
        <v>2854</v>
      </c>
      <c r="I591" s="2" t="s">
        <v>29</v>
      </c>
      <c r="J591" s="3">
        <v>2300</v>
      </c>
      <c r="K591" s="3">
        <v>1</v>
      </c>
      <c r="L591" s="3">
        <v>2300</v>
      </c>
      <c r="M591" s="1" t="s">
        <v>751</v>
      </c>
      <c r="N591" s="1" t="s">
        <v>40</v>
      </c>
      <c r="O591" s="3">
        <v>0</v>
      </c>
      <c r="P591" s="4" t="s">
        <v>2849</v>
      </c>
      <c r="Q591" s="1" t="b">
        <v>0</v>
      </c>
      <c r="R591" s="2">
        <v>1</v>
      </c>
      <c r="S591" s="3">
        <v>2300</v>
      </c>
      <c r="T591" s="2" t="s">
        <v>29</v>
      </c>
      <c r="U591" s="3">
        <v>0</v>
      </c>
      <c r="V591" s="2" t="s">
        <v>29</v>
      </c>
      <c r="W591" s="3">
        <v>0</v>
      </c>
      <c r="X591" s="2" t="s">
        <v>29</v>
      </c>
      <c r="Y591" s="3">
        <v>0</v>
      </c>
      <c r="Z591" s="1" t="s">
        <v>29</v>
      </c>
      <c r="AA591" s="1" t="b">
        <v>0</v>
      </c>
    </row>
    <row r="592" spans="1:27" x14ac:dyDescent="0.25">
      <c r="A592" s="1"/>
      <c r="B592" s="1"/>
      <c r="C592" s="2"/>
      <c r="D592" s="1"/>
      <c r="E592" s="2"/>
      <c r="F592" s="1"/>
      <c r="G592" s="1"/>
      <c r="H592" s="1"/>
      <c r="I592" s="2"/>
      <c r="J592" s="3"/>
      <c r="K592" s="3"/>
      <c r="L592" s="6">
        <f>SUBTOTAL(9,L588:L591)</f>
        <v>35900</v>
      </c>
      <c r="M592" s="1"/>
      <c r="N592" s="1"/>
      <c r="O592" s="3"/>
      <c r="P592" s="4"/>
      <c r="Q592" s="1"/>
      <c r="R592" s="2"/>
      <c r="S592" s="3"/>
      <c r="T592" s="2"/>
      <c r="U592" s="3"/>
      <c r="V592" s="2"/>
      <c r="W592" s="3"/>
      <c r="X592" s="2"/>
      <c r="Y592" s="3"/>
      <c r="Z592" s="1"/>
      <c r="AA592" s="1"/>
    </row>
    <row r="593" spans="1:27" x14ac:dyDescent="0.25">
      <c r="A593" s="5" t="s">
        <v>2857</v>
      </c>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1:27" x14ac:dyDescent="0.25">
      <c r="A594" s="1" t="b">
        <v>0</v>
      </c>
      <c r="B594" s="1" t="s">
        <v>2858</v>
      </c>
      <c r="C594" s="2">
        <v>2</v>
      </c>
      <c r="D594" s="1" t="s">
        <v>748</v>
      </c>
      <c r="E594" s="2">
        <v>308</v>
      </c>
      <c r="F594" s="1" t="s">
        <v>2463</v>
      </c>
      <c r="G594" s="1" t="s">
        <v>2859</v>
      </c>
      <c r="H594" s="1" t="s">
        <v>2859</v>
      </c>
      <c r="I594" s="2" t="s">
        <v>29</v>
      </c>
      <c r="J594" s="3">
        <v>60</v>
      </c>
      <c r="K594" s="3">
        <v>500</v>
      </c>
      <c r="L594" s="3">
        <v>30000</v>
      </c>
      <c r="M594" s="1" t="s">
        <v>29</v>
      </c>
      <c r="N594" s="1" t="s">
        <v>40</v>
      </c>
      <c r="O594" s="3">
        <v>0</v>
      </c>
      <c r="P594" s="4" t="s">
        <v>2860</v>
      </c>
      <c r="Q594" s="1" t="b">
        <v>0</v>
      </c>
      <c r="R594" s="2">
        <v>500</v>
      </c>
      <c r="S594" s="3">
        <v>30000</v>
      </c>
      <c r="T594" s="2" t="s">
        <v>29</v>
      </c>
      <c r="U594" s="3">
        <v>0</v>
      </c>
      <c r="V594" s="2" t="s">
        <v>29</v>
      </c>
      <c r="W594" s="3">
        <v>0</v>
      </c>
      <c r="X594" s="2" t="s">
        <v>29</v>
      </c>
      <c r="Y594" s="3">
        <v>0</v>
      </c>
      <c r="Z594" s="1" t="s">
        <v>29</v>
      </c>
      <c r="AA594" s="1" t="b">
        <v>0</v>
      </c>
    </row>
    <row r="595" spans="1:27" x14ac:dyDescent="0.25">
      <c r="A595" s="1"/>
      <c r="B595" s="1"/>
      <c r="C595" s="2"/>
      <c r="D595" s="1"/>
      <c r="E595" s="2"/>
      <c r="F595" s="1"/>
      <c r="G595" s="1"/>
      <c r="H595" s="1"/>
      <c r="I595" s="2"/>
      <c r="J595" s="3"/>
      <c r="K595" s="3"/>
      <c r="L595" s="6">
        <f>SUBTOTAL(9,L594)</f>
        <v>30000</v>
      </c>
      <c r="M595" s="1"/>
      <c r="N595" s="1"/>
      <c r="O595" s="3"/>
      <c r="P595" s="4"/>
      <c r="Q595" s="1"/>
      <c r="R595" s="2"/>
      <c r="S595" s="3"/>
      <c r="T595" s="2"/>
      <c r="U595" s="3"/>
      <c r="V595" s="2"/>
      <c r="W595" s="3"/>
      <c r="X595" s="2"/>
      <c r="Y595" s="3"/>
      <c r="Z595" s="1"/>
      <c r="AA595" s="1"/>
    </row>
    <row r="596" spans="1:27" x14ac:dyDescent="0.25">
      <c r="A596" s="5" t="s">
        <v>2861</v>
      </c>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1:27" x14ac:dyDescent="0.25">
      <c r="A597" s="1" t="b">
        <v>0</v>
      </c>
      <c r="B597" s="1" t="s">
        <v>2862</v>
      </c>
      <c r="C597" s="2">
        <v>2</v>
      </c>
      <c r="D597" s="1" t="s">
        <v>767</v>
      </c>
      <c r="E597" s="2">
        <v>315</v>
      </c>
      <c r="F597" s="1" t="s">
        <v>2426</v>
      </c>
      <c r="G597" s="1" t="s">
        <v>2863</v>
      </c>
      <c r="H597" s="1" t="s">
        <v>29</v>
      </c>
      <c r="I597" s="2" t="s">
        <v>29</v>
      </c>
      <c r="J597" s="3">
        <v>3500</v>
      </c>
      <c r="K597" s="3">
        <v>3</v>
      </c>
      <c r="L597" s="3">
        <v>10500</v>
      </c>
      <c r="M597" s="1" t="s">
        <v>751</v>
      </c>
      <c r="N597" s="1" t="s">
        <v>40</v>
      </c>
      <c r="O597" s="3">
        <v>0</v>
      </c>
      <c r="P597" s="4" t="s">
        <v>2864</v>
      </c>
      <c r="Q597" s="1" t="b">
        <v>0</v>
      </c>
      <c r="R597" s="2">
        <v>3</v>
      </c>
      <c r="S597" s="3">
        <v>10500</v>
      </c>
      <c r="T597" s="2" t="s">
        <v>29</v>
      </c>
      <c r="U597" s="3">
        <v>0</v>
      </c>
      <c r="V597" s="2" t="s">
        <v>29</v>
      </c>
      <c r="W597" s="3">
        <v>0</v>
      </c>
      <c r="X597" s="2" t="s">
        <v>29</v>
      </c>
      <c r="Y597" s="3">
        <v>0</v>
      </c>
      <c r="Z597" s="1" t="s">
        <v>29</v>
      </c>
      <c r="AA597" s="1" t="b">
        <v>0</v>
      </c>
    </row>
    <row r="598" spans="1:27" x14ac:dyDescent="0.25">
      <c r="A598" s="1"/>
      <c r="B598" s="1"/>
      <c r="C598" s="2"/>
      <c r="D598" s="1"/>
      <c r="E598" s="2"/>
      <c r="F598" s="1"/>
      <c r="G598" s="1"/>
      <c r="H598" s="1"/>
      <c r="I598" s="2"/>
      <c r="J598" s="3"/>
      <c r="K598" s="3"/>
      <c r="L598" s="6">
        <f>SUBTOTAL(9,L597)</f>
        <v>10500</v>
      </c>
      <c r="M598" s="1"/>
      <c r="N598" s="1"/>
      <c r="O598" s="3"/>
      <c r="P598" s="4"/>
      <c r="Q598" s="1"/>
      <c r="R598" s="2"/>
      <c r="S598" s="3"/>
      <c r="T598" s="2"/>
      <c r="U598" s="3"/>
      <c r="V598" s="2"/>
      <c r="W598" s="3"/>
      <c r="X598" s="2"/>
      <c r="Y598" s="3"/>
      <c r="Z598" s="1"/>
      <c r="AA598" s="1"/>
    </row>
    <row r="599" spans="1:27" x14ac:dyDescent="0.25">
      <c r="A599" s="5" t="s">
        <v>2865</v>
      </c>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1:27" x14ac:dyDescent="0.25">
      <c r="A600" s="1" t="b">
        <v>0</v>
      </c>
      <c r="B600" s="1" t="s">
        <v>2866</v>
      </c>
      <c r="C600" s="2">
        <v>2</v>
      </c>
      <c r="D600" s="1" t="s">
        <v>748</v>
      </c>
      <c r="E600" s="2">
        <v>309</v>
      </c>
      <c r="F600" s="1" t="s">
        <v>2626</v>
      </c>
      <c r="G600" s="1" t="s">
        <v>2867</v>
      </c>
      <c r="H600" s="1" t="s">
        <v>29</v>
      </c>
      <c r="I600" s="2" t="s">
        <v>29</v>
      </c>
      <c r="J600" s="3">
        <v>10000</v>
      </c>
      <c r="K600" s="3">
        <v>1</v>
      </c>
      <c r="L600" s="3">
        <v>10000</v>
      </c>
      <c r="M600" s="1" t="s">
        <v>751</v>
      </c>
      <c r="N600" s="1" t="s">
        <v>40</v>
      </c>
      <c r="O600" s="3">
        <v>0</v>
      </c>
      <c r="P600" s="4" t="s">
        <v>2868</v>
      </c>
      <c r="Q600" s="1" t="b">
        <v>0</v>
      </c>
      <c r="R600" s="2">
        <v>1</v>
      </c>
      <c r="S600" s="3">
        <v>10000</v>
      </c>
      <c r="T600" s="2" t="s">
        <v>29</v>
      </c>
      <c r="U600" s="3">
        <v>0</v>
      </c>
      <c r="V600" s="2" t="s">
        <v>29</v>
      </c>
      <c r="W600" s="3">
        <v>0</v>
      </c>
      <c r="X600" s="2" t="s">
        <v>29</v>
      </c>
      <c r="Y600" s="3">
        <v>0</v>
      </c>
      <c r="Z600" s="1" t="s">
        <v>29</v>
      </c>
      <c r="AA600" s="1" t="b">
        <v>0</v>
      </c>
    </row>
    <row r="601" spans="1:27" x14ac:dyDescent="0.25">
      <c r="A601" s="1"/>
      <c r="B601" s="1"/>
      <c r="C601" s="2"/>
      <c r="D601" s="1"/>
      <c r="E601" s="2"/>
      <c r="F601" s="1"/>
      <c r="G601" s="1"/>
      <c r="H601" s="1"/>
      <c r="I601" s="2"/>
      <c r="J601" s="3"/>
      <c r="K601" s="3"/>
      <c r="L601" s="6">
        <f>SUBTOTAL(9,L600)</f>
        <v>10000</v>
      </c>
      <c r="M601" s="1"/>
      <c r="N601" s="1"/>
      <c r="O601" s="3"/>
      <c r="P601" s="4"/>
      <c r="Q601" s="1"/>
      <c r="R601" s="2"/>
      <c r="S601" s="3"/>
      <c r="T601" s="2"/>
      <c r="U601" s="3"/>
      <c r="V601" s="2"/>
      <c r="W601" s="3"/>
      <c r="X601" s="2"/>
      <c r="Y601" s="3"/>
      <c r="Z601" s="1"/>
      <c r="AA601" s="1"/>
    </row>
    <row r="602" spans="1:27" x14ac:dyDescent="0.25">
      <c r="A602" s="5" t="s">
        <v>2869</v>
      </c>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1:27" x14ac:dyDescent="0.25">
      <c r="A603" s="1" t="b">
        <v>0</v>
      </c>
      <c r="B603" s="1" t="s">
        <v>2870</v>
      </c>
      <c r="C603" s="2">
        <v>2</v>
      </c>
      <c r="D603" s="1" t="s">
        <v>748</v>
      </c>
      <c r="E603" s="2">
        <v>310</v>
      </c>
      <c r="F603" s="1" t="s">
        <v>2501</v>
      </c>
      <c r="G603" s="1" t="s">
        <v>2871</v>
      </c>
      <c r="H603" s="1" t="s">
        <v>29</v>
      </c>
      <c r="I603" s="2" t="s">
        <v>29</v>
      </c>
      <c r="J603" s="3">
        <v>4400</v>
      </c>
      <c r="K603" s="3">
        <v>1</v>
      </c>
      <c r="L603" s="3">
        <v>4400</v>
      </c>
      <c r="M603" s="1" t="s">
        <v>751</v>
      </c>
      <c r="N603" s="1" t="s">
        <v>40</v>
      </c>
      <c r="O603" s="3">
        <v>0</v>
      </c>
      <c r="P603" s="4" t="s">
        <v>2872</v>
      </c>
      <c r="Q603" s="1" t="b">
        <v>0</v>
      </c>
      <c r="R603" s="2">
        <v>1</v>
      </c>
      <c r="S603" s="3">
        <v>4400</v>
      </c>
      <c r="T603" s="2" t="s">
        <v>29</v>
      </c>
      <c r="U603" s="3">
        <v>0</v>
      </c>
      <c r="V603" s="2" t="s">
        <v>29</v>
      </c>
      <c r="W603" s="3">
        <v>0</v>
      </c>
      <c r="X603" s="2" t="s">
        <v>29</v>
      </c>
      <c r="Y603" s="3">
        <v>0</v>
      </c>
      <c r="Z603" s="1" t="s">
        <v>29</v>
      </c>
      <c r="AA603" s="1" t="b">
        <v>0</v>
      </c>
    </row>
    <row r="604" spans="1:27" x14ac:dyDescent="0.25">
      <c r="A604" s="1"/>
      <c r="B604" s="1"/>
      <c r="C604" s="2"/>
      <c r="D604" s="1"/>
      <c r="E604" s="2"/>
      <c r="F604" s="1"/>
      <c r="G604" s="1"/>
      <c r="H604" s="1"/>
      <c r="I604" s="2"/>
      <c r="J604" s="3"/>
      <c r="K604" s="3"/>
      <c r="L604" s="6">
        <f>SUBTOTAL(9,L603)</f>
        <v>4400</v>
      </c>
      <c r="M604" s="1"/>
      <c r="N604" s="1"/>
      <c r="O604" s="3"/>
      <c r="P604" s="4"/>
      <c r="Q604" s="1"/>
      <c r="R604" s="2"/>
      <c r="S604" s="3"/>
      <c r="T604" s="2"/>
      <c r="U604" s="3"/>
      <c r="V604" s="2"/>
      <c r="W604" s="3"/>
      <c r="X604" s="2"/>
      <c r="Y604" s="3"/>
      <c r="Z604" s="1"/>
      <c r="AA604" s="1"/>
    </row>
    <row r="605" spans="1:27" x14ac:dyDescent="0.25">
      <c r="A605" s="5" t="s">
        <v>2873</v>
      </c>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1:27" x14ac:dyDescent="0.25">
      <c r="A606" s="1" t="b">
        <v>0</v>
      </c>
      <c r="B606" s="1" t="s">
        <v>2874</v>
      </c>
      <c r="C606" s="2">
        <v>3</v>
      </c>
      <c r="D606" s="1" t="s">
        <v>762</v>
      </c>
      <c r="E606" s="2">
        <v>311</v>
      </c>
      <c r="F606" s="1" t="s">
        <v>2380</v>
      </c>
      <c r="G606" s="1" t="s">
        <v>2875</v>
      </c>
      <c r="H606" s="1" t="s">
        <v>29</v>
      </c>
      <c r="I606" s="2" t="s">
        <v>29</v>
      </c>
      <c r="J606" s="3">
        <v>25000</v>
      </c>
      <c r="K606" s="3">
        <v>1</v>
      </c>
      <c r="L606" s="3">
        <v>25000</v>
      </c>
      <c r="M606" s="1" t="s">
        <v>751</v>
      </c>
      <c r="N606" s="1" t="s">
        <v>40</v>
      </c>
      <c r="O606" s="3">
        <v>0</v>
      </c>
      <c r="P606" s="4" t="s">
        <v>2876</v>
      </c>
      <c r="Q606" s="1" t="b">
        <v>0</v>
      </c>
      <c r="R606" s="2">
        <v>1</v>
      </c>
      <c r="S606" s="3">
        <v>25000</v>
      </c>
      <c r="T606" s="2" t="s">
        <v>29</v>
      </c>
      <c r="U606" s="3">
        <v>0</v>
      </c>
      <c r="V606" s="2" t="s">
        <v>29</v>
      </c>
      <c r="W606" s="3">
        <v>0</v>
      </c>
      <c r="X606" s="2" t="s">
        <v>29</v>
      </c>
      <c r="Y606" s="3">
        <v>0</v>
      </c>
      <c r="Z606" s="1" t="s">
        <v>29</v>
      </c>
      <c r="AA606" s="1" t="b">
        <v>0</v>
      </c>
    </row>
    <row r="607" spans="1:27" x14ac:dyDescent="0.25">
      <c r="A607" s="1"/>
      <c r="B607" s="1"/>
      <c r="C607" s="2"/>
      <c r="D607" s="1"/>
      <c r="E607" s="2"/>
      <c r="F607" s="1"/>
      <c r="G607" s="1"/>
      <c r="H607" s="1"/>
      <c r="I607" s="2"/>
      <c r="J607" s="3"/>
      <c r="K607" s="3"/>
      <c r="L607" s="6">
        <f>SUBTOTAL(9,L606)</f>
        <v>25000</v>
      </c>
      <c r="M607" s="1"/>
      <c r="N607" s="1"/>
      <c r="O607" s="3"/>
      <c r="P607" s="4"/>
      <c r="Q607" s="1"/>
      <c r="R607" s="2"/>
      <c r="S607" s="3"/>
      <c r="T607" s="2"/>
      <c r="U607" s="3"/>
      <c r="V607" s="2"/>
      <c r="W607" s="3"/>
      <c r="X607" s="2"/>
      <c r="Y607" s="3"/>
      <c r="Z607" s="1"/>
      <c r="AA607" s="1"/>
    </row>
    <row r="608" spans="1:27" x14ac:dyDescent="0.25">
      <c r="A608" s="5" t="s">
        <v>2877</v>
      </c>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1:27" x14ac:dyDescent="0.25">
      <c r="A609" s="1" t="b">
        <v>0</v>
      </c>
      <c r="B609" s="1" t="s">
        <v>2878</v>
      </c>
      <c r="C609" s="2">
        <v>2</v>
      </c>
      <c r="D609" s="1" t="s">
        <v>748</v>
      </c>
      <c r="E609" s="2">
        <v>312</v>
      </c>
      <c r="F609" s="1" t="s">
        <v>2489</v>
      </c>
      <c r="G609" s="1" t="s">
        <v>2879</v>
      </c>
      <c r="H609" s="1" t="s">
        <v>29</v>
      </c>
      <c r="I609" s="2" t="s">
        <v>29</v>
      </c>
      <c r="J609" s="3">
        <v>25000</v>
      </c>
      <c r="K609" s="3">
        <v>1</v>
      </c>
      <c r="L609" s="3">
        <v>25000</v>
      </c>
      <c r="M609" s="1" t="s">
        <v>751</v>
      </c>
      <c r="N609" s="1" t="s">
        <v>40</v>
      </c>
      <c r="O609" s="3">
        <v>0</v>
      </c>
      <c r="P609" s="4" t="s">
        <v>2880</v>
      </c>
      <c r="Q609" s="1" t="b">
        <v>0</v>
      </c>
      <c r="R609" s="2">
        <v>1</v>
      </c>
      <c r="S609" s="3">
        <v>25000</v>
      </c>
      <c r="T609" s="2" t="s">
        <v>29</v>
      </c>
      <c r="U609" s="3">
        <v>0</v>
      </c>
      <c r="V609" s="2" t="s">
        <v>29</v>
      </c>
      <c r="W609" s="3">
        <v>0</v>
      </c>
      <c r="X609" s="2" t="s">
        <v>29</v>
      </c>
      <c r="Y609" s="3">
        <v>0</v>
      </c>
      <c r="Z609" s="1" t="s">
        <v>29</v>
      </c>
      <c r="AA609" s="1" t="b">
        <v>0</v>
      </c>
    </row>
    <row r="610" spans="1:27" x14ac:dyDescent="0.25">
      <c r="A610" s="1"/>
      <c r="B610" s="1"/>
      <c r="C610" s="2"/>
      <c r="D610" s="1"/>
      <c r="E610" s="2"/>
      <c r="F610" s="1"/>
      <c r="G610" s="1"/>
      <c r="H610" s="1"/>
      <c r="I610" s="2"/>
      <c r="J610" s="3"/>
      <c r="K610" s="3"/>
      <c r="L610" s="6">
        <f>SUBTOTAL(9,L609)</f>
        <v>25000</v>
      </c>
      <c r="M610" s="1"/>
      <c r="N610" s="1"/>
      <c r="O610" s="3"/>
      <c r="P610" s="4"/>
      <c r="Q610" s="1"/>
      <c r="R610" s="2"/>
      <c r="S610" s="3"/>
      <c r="T610" s="2"/>
      <c r="U610" s="3"/>
      <c r="V610" s="2"/>
      <c r="W610" s="3"/>
      <c r="X610" s="2"/>
      <c r="Y610" s="3"/>
      <c r="Z610" s="1"/>
      <c r="AA610" s="1"/>
    </row>
    <row r="611" spans="1:27" x14ac:dyDescent="0.25">
      <c r="A611" s="5" t="s">
        <v>2881</v>
      </c>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1:27" x14ac:dyDescent="0.25">
      <c r="A612" s="1" t="b">
        <v>0</v>
      </c>
      <c r="B612" s="1" t="s">
        <v>2882</v>
      </c>
      <c r="C612" s="2">
        <v>2</v>
      </c>
      <c r="D612" s="1" t="s">
        <v>767</v>
      </c>
      <c r="E612" s="2">
        <v>313</v>
      </c>
      <c r="F612" s="1" t="s">
        <v>2380</v>
      </c>
      <c r="G612" s="1" t="s">
        <v>2883</v>
      </c>
      <c r="H612" s="1" t="s">
        <v>29</v>
      </c>
      <c r="I612" s="2" t="s">
        <v>29</v>
      </c>
      <c r="J612" s="3">
        <v>5000</v>
      </c>
      <c r="K612" s="3">
        <v>1</v>
      </c>
      <c r="L612" s="3">
        <v>5000</v>
      </c>
      <c r="M612" s="1" t="s">
        <v>751</v>
      </c>
      <c r="N612" s="1" t="s">
        <v>40</v>
      </c>
      <c r="O612" s="3">
        <v>0</v>
      </c>
      <c r="P612" s="4" t="s">
        <v>2884</v>
      </c>
      <c r="Q612" s="1" t="b">
        <v>0</v>
      </c>
      <c r="R612" s="2">
        <v>1</v>
      </c>
      <c r="S612" s="3">
        <v>5000</v>
      </c>
      <c r="T612" s="2" t="s">
        <v>29</v>
      </c>
      <c r="U612" s="3">
        <v>0</v>
      </c>
      <c r="V612" s="2" t="s">
        <v>29</v>
      </c>
      <c r="W612" s="3">
        <v>0</v>
      </c>
      <c r="X612" s="2" t="s">
        <v>29</v>
      </c>
      <c r="Y612" s="3">
        <v>0</v>
      </c>
      <c r="Z612" s="1" t="s">
        <v>29</v>
      </c>
      <c r="AA612" s="1" t="b">
        <v>0</v>
      </c>
    </row>
    <row r="613" spans="1:27" x14ac:dyDescent="0.25">
      <c r="A613" s="1"/>
      <c r="B613" s="1"/>
      <c r="C613" s="2"/>
      <c r="D613" s="1"/>
      <c r="E613" s="2"/>
      <c r="F613" s="1"/>
      <c r="G613" s="1"/>
      <c r="H613" s="1"/>
      <c r="I613" s="2"/>
      <c r="J613" s="3"/>
      <c r="K613" s="3"/>
      <c r="L613" s="6">
        <f>SUBTOTAL(9,L612)</f>
        <v>5000</v>
      </c>
      <c r="M613" s="1"/>
      <c r="N613" s="1"/>
      <c r="O613" s="3"/>
      <c r="P613" s="4"/>
      <c r="Q613" s="1"/>
      <c r="R613" s="2"/>
      <c r="S613" s="3"/>
      <c r="T613" s="2"/>
      <c r="U613" s="3"/>
      <c r="V613" s="2"/>
      <c r="W613" s="3"/>
      <c r="X613" s="2"/>
      <c r="Y613" s="3"/>
      <c r="Z613" s="1"/>
      <c r="AA613" s="1"/>
    </row>
    <row r="614" spans="1:27" x14ac:dyDescent="0.25">
      <c r="A614" s="5" t="s">
        <v>2885</v>
      </c>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1:27" x14ac:dyDescent="0.25">
      <c r="A615" s="1" t="b">
        <v>0</v>
      </c>
      <c r="B615" s="1" t="s">
        <v>2886</v>
      </c>
      <c r="C615" s="2">
        <v>2</v>
      </c>
      <c r="D615" s="1" t="s">
        <v>748</v>
      </c>
      <c r="E615" s="2">
        <v>314</v>
      </c>
      <c r="F615" s="1" t="s">
        <v>2501</v>
      </c>
      <c r="G615" s="1" t="s">
        <v>2887</v>
      </c>
      <c r="H615" s="1" t="s">
        <v>29</v>
      </c>
      <c r="I615" s="2" t="s">
        <v>29</v>
      </c>
      <c r="J615" s="3">
        <v>30000</v>
      </c>
      <c r="K615" s="3">
        <v>1</v>
      </c>
      <c r="L615" s="3">
        <v>30000</v>
      </c>
      <c r="M615" s="1" t="s">
        <v>751</v>
      </c>
      <c r="N615" s="1" t="s">
        <v>40</v>
      </c>
      <c r="O615" s="3">
        <v>0</v>
      </c>
      <c r="P615" s="4" t="s">
        <v>2888</v>
      </c>
      <c r="Q615" s="1" t="b">
        <v>0</v>
      </c>
      <c r="R615" s="2">
        <v>1</v>
      </c>
      <c r="S615" s="3">
        <v>30000</v>
      </c>
      <c r="T615" s="2" t="s">
        <v>29</v>
      </c>
      <c r="U615" s="3">
        <v>0</v>
      </c>
      <c r="V615" s="2" t="s">
        <v>29</v>
      </c>
      <c r="W615" s="3">
        <v>0</v>
      </c>
      <c r="X615" s="2" t="s">
        <v>29</v>
      </c>
      <c r="Y615" s="3">
        <v>0</v>
      </c>
      <c r="Z615" s="1" t="s">
        <v>29</v>
      </c>
      <c r="AA615" s="1" t="b">
        <v>0</v>
      </c>
    </row>
    <row r="616" spans="1:27" x14ac:dyDescent="0.25">
      <c r="A616" s="1"/>
      <c r="B616" s="1"/>
      <c r="C616" s="2"/>
      <c r="D616" s="1"/>
      <c r="E616" s="2"/>
      <c r="F616" s="1"/>
      <c r="G616" s="1"/>
      <c r="H616" s="1"/>
      <c r="I616" s="2"/>
      <c r="J616" s="3"/>
      <c r="K616" s="3"/>
      <c r="L616" s="6">
        <f>SUBTOTAL(9,L615)</f>
        <v>30000</v>
      </c>
      <c r="M616" s="1"/>
      <c r="N616" s="1"/>
      <c r="O616" s="3"/>
      <c r="P616" s="4"/>
      <c r="Q616" s="1"/>
      <c r="R616" s="2"/>
      <c r="S616" s="3"/>
      <c r="T616" s="2"/>
      <c r="U616" s="3"/>
      <c r="V616" s="2"/>
      <c r="W616" s="3"/>
      <c r="X616" s="2"/>
      <c r="Y616" s="3"/>
      <c r="Z616" s="1"/>
      <c r="AA616" s="1"/>
    </row>
    <row r="617" spans="1:27" x14ac:dyDescent="0.25">
      <c r="A617" s="1"/>
      <c r="B617" s="1"/>
      <c r="C617" s="2"/>
      <c r="D617" s="1"/>
      <c r="E617" s="2"/>
      <c r="F617" s="1"/>
      <c r="G617" s="1"/>
      <c r="H617" s="1"/>
      <c r="I617" s="2"/>
      <c r="J617" s="3"/>
      <c r="K617" s="3"/>
      <c r="L617" s="6">
        <f>SUBTOTAL(9,L4,L7,L10,L13,L16,L19,L22,L25,L28,L31,L34,L37,L40,L43,L46,L49,L52,L55,L58,L61,L64,L67,L70,L73,L76,L79,L82,L85,L88,L91,L94,L97,L100,L103,L106,L109,L112,L115,L118,L121,L124,L127,L130,L133,L136,L139,L142,L145,L148,L151,L154,L157,L160,L163,L166,L169,L172,L175,L178,L181,L184,L187,L190,L193,L196,L199,L202,L205:L224,L227:L232,L235:L242,L245:L246,L249:L251,L254:L255,L258,L261,L264,L267,L270,L273,L276,L279,L282,L285,L288,L291,L294,L297,L300,L303,L306,L309,L312,L315,L318,L321,L324,L327,L330,L333,L336,L339,L342:L345,L348:L351,L354:L357,L360,L363,L366,L369,L372,L375:L376,L379:L383,L386:L397,L400:L402,L405,L408,L411,L414,L417,L420,L423,L426,L429,L432,L435,L438,L441:L442,L445,L448,L451,L454,L457,L460,L463,L466,L469,L472,L475,L478,L481,L484,L487,L490,L493,L496:L520,L523,L526,L529,L532,L535,L538:L540,L543,L546,L549,L552,L555,L558:L567,L570,L573,L576:L578,L581:L585,L588:L591,L594,L597,L600,L603,L606,L609,L612,L615)</f>
        <v>18421074.900000006</v>
      </c>
      <c r="M617" s="1"/>
      <c r="N617" s="1"/>
      <c r="O617" s="3"/>
      <c r="P617" s="4"/>
      <c r="Q617" s="1"/>
      <c r="R617" s="2"/>
      <c r="S617" s="3"/>
      <c r="T617" s="2"/>
      <c r="U617" s="3"/>
      <c r="V617" s="2"/>
      <c r="W617" s="3"/>
      <c r="X617" s="2"/>
      <c r="Y617" s="3"/>
      <c r="Z617" s="1"/>
      <c r="AA617" s="1"/>
    </row>
    <row r="618" spans="1:27" x14ac:dyDescent="0.25">
      <c r="A618" s="1"/>
      <c r="B618" s="1"/>
      <c r="C618" s="2"/>
      <c r="D618" s="1"/>
      <c r="E618" s="2"/>
      <c r="F618" s="1"/>
      <c r="G618" s="1"/>
      <c r="H618" s="1"/>
      <c r="I618" s="2"/>
      <c r="J618" s="3"/>
      <c r="K618" s="3"/>
      <c r="L618" s="6">
        <f>SUBTOTAL(9,L4:L617)</f>
        <v>38076026.190000005</v>
      </c>
      <c r="M618" s="1"/>
      <c r="N618" s="1"/>
      <c r="O618" s="3"/>
      <c r="P618" s="4"/>
      <c r="Q618" s="1"/>
      <c r="R618" s="2"/>
      <c r="S618" s="3"/>
      <c r="T618" s="2"/>
      <c r="U618" s="3"/>
      <c r="V618" s="2"/>
      <c r="W618" s="3"/>
      <c r="X618" s="2"/>
      <c r="Y618" s="3"/>
      <c r="Z618" s="1"/>
      <c r="AA618"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5" workbookViewId="0">
      <selection sqref="A1:AF43"/>
    </sheetView>
  </sheetViews>
  <sheetFormatPr defaultRowHeight="15" x14ac:dyDescent="0.25"/>
  <sheetData>
    <row r="1" spans="1:32" x14ac:dyDescent="0.25">
      <c r="A1" s="1" t="s">
        <v>0</v>
      </c>
      <c r="B1" s="1" t="s">
        <v>1</v>
      </c>
      <c r="C1" s="1" t="s">
        <v>2</v>
      </c>
      <c r="D1" s="1" t="s">
        <v>3</v>
      </c>
      <c r="E1" s="1" t="s">
        <v>4</v>
      </c>
      <c r="F1" s="1" t="s">
        <v>5</v>
      </c>
      <c r="G1" s="1" t="s">
        <v>6</v>
      </c>
      <c r="H1" s="1" t="s">
        <v>7</v>
      </c>
      <c r="I1" s="1" t="s">
        <v>8</v>
      </c>
      <c r="J1" s="1" t="s">
        <v>9</v>
      </c>
      <c r="K1" s="1" t="s">
        <v>2889</v>
      </c>
      <c r="L1" s="1" t="s">
        <v>2890</v>
      </c>
      <c r="M1" s="1" t="s">
        <v>10</v>
      </c>
      <c r="N1" s="1" t="s">
        <v>2891</v>
      </c>
      <c r="O1" s="1" t="s">
        <v>2892</v>
      </c>
      <c r="P1" s="1" t="s">
        <v>2893</v>
      </c>
      <c r="Q1" s="1" t="s">
        <v>11</v>
      </c>
      <c r="R1" s="1" t="s">
        <v>12</v>
      </c>
      <c r="S1" s="1" t="s">
        <v>13</v>
      </c>
      <c r="T1" s="1" t="s">
        <v>14</v>
      </c>
      <c r="U1" s="1" t="s">
        <v>15</v>
      </c>
      <c r="V1" s="1" t="s">
        <v>16</v>
      </c>
      <c r="W1" s="1" t="s">
        <v>17</v>
      </c>
      <c r="X1" s="1" t="s">
        <v>18</v>
      </c>
      <c r="Y1" s="1" t="s">
        <v>19</v>
      </c>
      <c r="Z1" s="1" t="s">
        <v>20</v>
      </c>
      <c r="AA1" s="1" t="s">
        <v>21</v>
      </c>
      <c r="AB1" s="1" t="s">
        <v>22</v>
      </c>
      <c r="AC1" s="1" t="s">
        <v>23</v>
      </c>
      <c r="AD1" s="1" t="s">
        <v>24</v>
      </c>
      <c r="AE1" s="1" t="s">
        <v>25</v>
      </c>
      <c r="AF1" s="1" t="s">
        <v>26</v>
      </c>
    </row>
    <row r="2" spans="1:32" x14ac:dyDescent="0.25">
      <c r="A2" s="5" t="s">
        <v>5662</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1:32" x14ac:dyDescent="0.25">
      <c r="A3" s="5" t="s">
        <v>5663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x14ac:dyDescent="0.25">
      <c r="A4" s="1" t="b">
        <v>0</v>
      </c>
      <c r="B4" s="1" t="s">
        <v>5664</v>
      </c>
      <c r="C4" s="2">
        <v>1</v>
      </c>
      <c r="D4" s="1" t="s">
        <v>27</v>
      </c>
      <c r="E4" s="2">
        <v>1</v>
      </c>
      <c r="F4" s="1" t="s">
        <v>2944</v>
      </c>
      <c r="G4" s="1" t="s">
        <v>2945</v>
      </c>
      <c r="H4" s="1" t="s">
        <v>2946</v>
      </c>
      <c r="I4" s="2" t="s">
        <v>29</v>
      </c>
      <c r="J4" s="3">
        <v>393</v>
      </c>
      <c r="K4" s="1" t="s">
        <v>2947</v>
      </c>
      <c r="L4" s="1" t="s">
        <v>2948</v>
      </c>
      <c r="M4" s="3">
        <v>1000</v>
      </c>
      <c r="N4" s="1" t="b">
        <v>0</v>
      </c>
      <c r="O4" s="1" t="b">
        <v>1</v>
      </c>
      <c r="P4" s="3" t="s">
        <v>29</v>
      </c>
      <c r="Q4" s="3">
        <v>393000</v>
      </c>
      <c r="R4" s="1" t="s">
        <v>751</v>
      </c>
      <c r="S4" s="1" t="s">
        <v>40</v>
      </c>
      <c r="T4" s="3">
        <v>0</v>
      </c>
      <c r="U4" s="4" t="s">
        <v>5665</v>
      </c>
      <c r="V4" s="1" t="b">
        <v>0</v>
      </c>
      <c r="W4" s="2">
        <v>1000</v>
      </c>
      <c r="X4" s="3">
        <v>393000</v>
      </c>
      <c r="Y4" s="2" t="s">
        <v>29</v>
      </c>
      <c r="Z4" s="3">
        <v>0</v>
      </c>
      <c r="AA4" s="2" t="s">
        <v>29</v>
      </c>
      <c r="AB4" s="3">
        <v>0</v>
      </c>
      <c r="AC4" s="2" t="s">
        <v>29</v>
      </c>
      <c r="AD4" s="3">
        <v>0</v>
      </c>
      <c r="AE4" s="1" t="s">
        <v>29</v>
      </c>
      <c r="AF4" s="1" t="b">
        <v>0</v>
      </c>
    </row>
    <row r="5" spans="1:32" x14ac:dyDescent="0.25">
      <c r="A5" s="1" t="b">
        <v>0</v>
      </c>
      <c r="B5" s="1" t="s">
        <v>5666</v>
      </c>
      <c r="C5" s="2">
        <v>1</v>
      </c>
      <c r="D5" s="1" t="s">
        <v>27</v>
      </c>
      <c r="E5" s="2">
        <v>2</v>
      </c>
      <c r="F5" s="1" t="s">
        <v>2949</v>
      </c>
      <c r="G5" s="1" t="s">
        <v>2950</v>
      </c>
      <c r="H5" s="1" t="s">
        <v>2951</v>
      </c>
      <c r="I5" s="2" t="s">
        <v>29</v>
      </c>
      <c r="J5" s="3">
        <v>136</v>
      </c>
      <c r="K5" s="1" t="s">
        <v>2947</v>
      </c>
      <c r="L5" s="1" t="s">
        <v>2948</v>
      </c>
      <c r="M5" s="3">
        <v>200</v>
      </c>
      <c r="N5" s="1" t="b">
        <v>0</v>
      </c>
      <c r="O5" s="1" t="b">
        <v>1</v>
      </c>
      <c r="P5" s="3" t="s">
        <v>29</v>
      </c>
      <c r="Q5" s="3">
        <v>27200</v>
      </c>
      <c r="R5" s="1" t="s">
        <v>751</v>
      </c>
      <c r="S5" s="1" t="s">
        <v>40</v>
      </c>
      <c r="T5" s="3">
        <v>0</v>
      </c>
      <c r="U5" s="4" t="s">
        <v>5665</v>
      </c>
      <c r="V5" s="1" t="b">
        <v>0</v>
      </c>
      <c r="W5" s="2">
        <v>200</v>
      </c>
      <c r="X5" s="3">
        <v>27200</v>
      </c>
      <c r="Y5" s="2" t="s">
        <v>29</v>
      </c>
      <c r="Z5" s="3">
        <v>0</v>
      </c>
      <c r="AA5" s="2" t="s">
        <v>29</v>
      </c>
      <c r="AB5" s="3">
        <v>0</v>
      </c>
      <c r="AC5" s="2" t="s">
        <v>29</v>
      </c>
      <c r="AD5" s="3">
        <v>0</v>
      </c>
      <c r="AE5" s="1" t="s">
        <v>29</v>
      </c>
      <c r="AF5" s="1" t="b">
        <v>0</v>
      </c>
    </row>
    <row r="6" spans="1:32" x14ac:dyDescent="0.25">
      <c r="A6" s="1" t="b">
        <v>0</v>
      </c>
      <c r="B6" s="1" t="s">
        <v>5667</v>
      </c>
      <c r="C6" s="2">
        <v>1</v>
      </c>
      <c r="D6" s="1" t="s">
        <v>27</v>
      </c>
      <c r="E6" s="2">
        <v>3</v>
      </c>
      <c r="F6" s="1" t="s">
        <v>2952</v>
      </c>
      <c r="G6" s="1" t="s">
        <v>2953</v>
      </c>
      <c r="H6" s="1" t="s">
        <v>2954</v>
      </c>
      <c r="I6" s="2" t="s">
        <v>29</v>
      </c>
      <c r="J6" s="3">
        <v>420</v>
      </c>
      <c r="K6" s="1" t="s">
        <v>2932</v>
      </c>
      <c r="L6" s="1" t="s">
        <v>2897</v>
      </c>
      <c r="M6" s="3">
        <v>350</v>
      </c>
      <c r="N6" s="1" t="b">
        <v>1</v>
      </c>
      <c r="O6" s="1" t="b">
        <v>0</v>
      </c>
      <c r="P6" s="3" t="s">
        <v>29</v>
      </c>
      <c r="Q6" s="3">
        <v>147000</v>
      </c>
      <c r="R6" s="1" t="s">
        <v>751</v>
      </c>
      <c r="S6" s="1" t="s">
        <v>40</v>
      </c>
      <c r="T6" s="3">
        <v>0</v>
      </c>
      <c r="U6" s="4" t="s">
        <v>5665</v>
      </c>
      <c r="V6" s="1" t="b">
        <v>0</v>
      </c>
      <c r="W6" s="2">
        <v>350</v>
      </c>
      <c r="X6" s="3">
        <v>147000</v>
      </c>
      <c r="Y6" s="2" t="s">
        <v>29</v>
      </c>
      <c r="Z6" s="3">
        <v>0</v>
      </c>
      <c r="AA6" s="2" t="s">
        <v>29</v>
      </c>
      <c r="AB6" s="3">
        <v>0</v>
      </c>
      <c r="AC6" s="2" t="s">
        <v>29</v>
      </c>
      <c r="AD6" s="3">
        <v>0</v>
      </c>
      <c r="AE6" s="1" t="s">
        <v>29</v>
      </c>
      <c r="AF6" s="1" t="b">
        <v>0</v>
      </c>
    </row>
    <row r="7" spans="1:32" x14ac:dyDescent="0.25">
      <c r="A7" s="1" t="b">
        <v>0</v>
      </c>
      <c r="B7" s="1" t="s">
        <v>5668</v>
      </c>
      <c r="C7" s="2">
        <v>1</v>
      </c>
      <c r="D7" s="1" t="s">
        <v>27</v>
      </c>
      <c r="E7" s="2">
        <v>4</v>
      </c>
      <c r="F7" s="1" t="s">
        <v>2955</v>
      </c>
      <c r="G7" s="1" t="s">
        <v>2956</v>
      </c>
      <c r="H7" s="1" t="s">
        <v>2957</v>
      </c>
      <c r="I7" s="2" t="s">
        <v>29</v>
      </c>
      <c r="J7" s="3">
        <v>2300</v>
      </c>
      <c r="K7" s="1" t="s">
        <v>2958</v>
      </c>
      <c r="L7" s="1" t="s">
        <v>2959</v>
      </c>
      <c r="M7" s="3">
        <v>70</v>
      </c>
      <c r="N7" s="1" t="b">
        <v>1</v>
      </c>
      <c r="O7" s="1" t="b">
        <v>1</v>
      </c>
      <c r="P7" s="3" t="s">
        <v>29</v>
      </c>
      <c r="Q7" s="3">
        <v>161000</v>
      </c>
      <c r="R7" s="1" t="s">
        <v>751</v>
      </c>
      <c r="S7" s="1" t="s">
        <v>40</v>
      </c>
      <c r="T7" s="3">
        <v>0</v>
      </c>
      <c r="U7" s="4" t="s">
        <v>5665</v>
      </c>
      <c r="V7" s="1" t="b">
        <v>0</v>
      </c>
      <c r="W7" s="2">
        <v>70</v>
      </c>
      <c r="X7" s="3">
        <v>161000</v>
      </c>
      <c r="Y7" s="2" t="s">
        <v>29</v>
      </c>
      <c r="Z7" s="3">
        <v>0</v>
      </c>
      <c r="AA7" s="2" t="s">
        <v>29</v>
      </c>
      <c r="AB7" s="3">
        <v>0</v>
      </c>
      <c r="AC7" s="2" t="s">
        <v>29</v>
      </c>
      <c r="AD7" s="3">
        <v>0</v>
      </c>
      <c r="AE7" s="1" t="s">
        <v>29</v>
      </c>
      <c r="AF7" s="1" t="b">
        <v>0</v>
      </c>
    </row>
    <row r="8" spans="1:32" x14ac:dyDescent="0.25">
      <c r="A8" s="1" t="b">
        <v>1</v>
      </c>
      <c r="B8" s="1" t="s">
        <v>5669</v>
      </c>
      <c r="C8" s="2">
        <v>1</v>
      </c>
      <c r="D8" s="1" t="s">
        <v>27</v>
      </c>
      <c r="E8" s="2">
        <v>5</v>
      </c>
      <c r="F8" s="1" t="s">
        <v>2960</v>
      </c>
      <c r="G8" s="1" t="s">
        <v>2961</v>
      </c>
      <c r="H8" s="1" t="s">
        <v>2962</v>
      </c>
      <c r="I8" s="2" t="s">
        <v>29</v>
      </c>
      <c r="J8" s="3">
        <v>949</v>
      </c>
      <c r="K8" s="1" t="s">
        <v>2963</v>
      </c>
      <c r="L8" s="1" t="s">
        <v>2964</v>
      </c>
      <c r="M8" s="3">
        <v>40</v>
      </c>
      <c r="N8" s="1" t="b">
        <v>1</v>
      </c>
      <c r="O8" s="1" t="b">
        <v>1</v>
      </c>
      <c r="P8" s="3" t="s">
        <v>29</v>
      </c>
      <c r="Q8" s="3">
        <v>37960</v>
      </c>
      <c r="R8" s="1" t="s">
        <v>751</v>
      </c>
      <c r="S8" s="1" t="s">
        <v>40</v>
      </c>
      <c r="T8" s="3">
        <v>0</v>
      </c>
      <c r="U8" s="4" t="s">
        <v>5665</v>
      </c>
      <c r="V8" s="1" t="b">
        <v>0</v>
      </c>
      <c r="W8" s="2">
        <v>40</v>
      </c>
      <c r="X8" s="3">
        <v>37960</v>
      </c>
      <c r="Y8" s="2" t="s">
        <v>29</v>
      </c>
      <c r="Z8" s="3">
        <v>0</v>
      </c>
      <c r="AA8" s="2" t="s">
        <v>29</v>
      </c>
      <c r="AB8" s="3">
        <v>0</v>
      </c>
      <c r="AC8" s="2" t="s">
        <v>29</v>
      </c>
      <c r="AD8" s="3">
        <v>0</v>
      </c>
      <c r="AE8" s="1" t="s">
        <v>29</v>
      </c>
      <c r="AF8" s="1" t="b">
        <v>0</v>
      </c>
    </row>
    <row r="9" spans="1:32" x14ac:dyDescent="0.25">
      <c r="A9" s="1" t="b">
        <v>0</v>
      </c>
      <c r="B9" s="1" t="s">
        <v>5670</v>
      </c>
      <c r="C9" s="2">
        <v>1</v>
      </c>
      <c r="D9" s="1" t="s">
        <v>27</v>
      </c>
      <c r="E9" s="2">
        <v>6</v>
      </c>
      <c r="F9" s="1" t="s">
        <v>2965</v>
      </c>
      <c r="G9" s="1" t="s">
        <v>2966</v>
      </c>
      <c r="H9" s="1" t="s">
        <v>2967</v>
      </c>
      <c r="I9" s="2" t="s">
        <v>29</v>
      </c>
      <c r="J9" s="3">
        <v>200</v>
      </c>
      <c r="K9" s="1" t="s">
        <v>2968</v>
      </c>
      <c r="L9" s="1" t="s">
        <v>2943</v>
      </c>
      <c r="M9" s="3">
        <v>500</v>
      </c>
      <c r="N9" s="1" t="b">
        <v>1</v>
      </c>
      <c r="O9" s="1" t="b">
        <v>1</v>
      </c>
      <c r="P9" s="3" t="s">
        <v>29</v>
      </c>
      <c r="Q9" s="3">
        <v>100000</v>
      </c>
      <c r="R9" s="1" t="s">
        <v>751</v>
      </c>
      <c r="S9" s="1" t="s">
        <v>40</v>
      </c>
      <c r="T9" s="3">
        <v>0</v>
      </c>
      <c r="U9" s="4" t="s">
        <v>5665</v>
      </c>
      <c r="V9" s="1" t="b">
        <v>0</v>
      </c>
      <c r="W9" s="2">
        <v>500</v>
      </c>
      <c r="X9" s="3">
        <v>100000</v>
      </c>
      <c r="Y9" s="2" t="s">
        <v>29</v>
      </c>
      <c r="Z9" s="3">
        <v>0</v>
      </c>
      <c r="AA9" s="2" t="s">
        <v>29</v>
      </c>
      <c r="AB9" s="3">
        <v>0</v>
      </c>
      <c r="AC9" s="2" t="s">
        <v>29</v>
      </c>
      <c r="AD9" s="3">
        <v>0</v>
      </c>
      <c r="AE9" s="1" t="s">
        <v>29</v>
      </c>
      <c r="AF9" s="1" t="b">
        <v>0</v>
      </c>
    </row>
    <row r="10" spans="1:32" x14ac:dyDescent="0.25">
      <c r="A10" s="1" t="b">
        <v>0</v>
      </c>
      <c r="B10" s="1" t="s">
        <v>5671</v>
      </c>
      <c r="C10" s="2">
        <v>1</v>
      </c>
      <c r="D10" s="1" t="s">
        <v>27</v>
      </c>
      <c r="E10" s="2">
        <v>7</v>
      </c>
      <c r="F10" s="1" t="s">
        <v>2969</v>
      </c>
      <c r="G10" s="1" t="s">
        <v>2970</v>
      </c>
      <c r="H10" s="1" t="s">
        <v>2971</v>
      </c>
      <c r="I10" s="2" t="s">
        <v>29</v>
      </c>
      <c r="J10" s="3">
        <v>5000</v>
      </c>
      <c r="K10" s="1" t="s">
        <v>2958</v>
      </c>
      <c r="L10" s="1" t="s">
        <v>2972</v>
      </c>
      <c r="M10" s="3">
        <v>3</v>
      </c>
      <c r="N10" s="1" t="b">
        <v>1</v>
      </c>
      <c r="O10" s="1" t="b">
        <v>1</v>
      </c>
      <c r="P10" s="3" t="s">
        <v>29</v>
      </c>
      <c r="Q10" s="3">
        <v>15000</v>
      </c>
      <c r="R10" s="1" t="s">
        <v>751</v>
      </c>
      <c r="S10" s="1" t="s">
        <v>40</v>
      </c>
      <c r="T10" s="3">
        <v>0</v>
      </c>
      <c r="U10" s="4" t="s">
        <v>5665</v>
      </c>
      <c r="V10" s="1" t="b">
        <v>0</v>
      </c>
      <c r="W10" s="2">
        <v>3</v>
      </c>
      <c r="X10" s="3">
        <v>15000</v>
      </c>
      <c r="Y10" s="2" t="s">
        <v>29</v>
      </c>
      <c r="Z10" s="3">
        <v>0</v>
      </c>
      <c r="AA10" s="2" t="s">
        <v>29</v>
      </c>
      <c r="AB10" s="3">
        <v>0</v>
      </c>
      <c r="AC10" s="2" t="s">
        <v>29</v>
      </c>
      <c r="AD10" s="3">
        <v>0</v>
      </c>
      <c r="AE10" s="1" t="s">
        <v>29</v>
      </c>
      <c r="AF10" s="1" t="b">
        <v>0</v>
      </c>
    </row>
    <row r="11" spans="1:32" x14ac:dyDescent="0.25">
      <c r="A11" s="1" t="b">
        <v>0</v>
      </c>
      <c r="B11" s="1" t="s">
        <v>5672</v>
      </c>
      <c r="C11" s="2">
        <v>1</v>
      </c>
      <c r="D11" s="1" t="s">
        <v>27</v>
      </c>
      <c r="E11" s="2">
        <v>8</v>
      </c>
      <c r="F11" s="1" t="s">
        <v>2973</v>
      </c>
      <c r="G11" s="1" t="s">
        <v>2974</v>
      </c>
      <c r="H11" s="1" t="s">
        <v>2975</v>
      </c>
      <c r="I11" s="2" t="s">
        <v>29</v>
      </c>
      <c r="J11" s="3">
        <v>500</v>
      </c>
      <c r="K11" s="1" t="s">
        <v>2976</v>
      </c>
      <c r="L11" s="1" t="s">
        <v>2897</v>
      </c>
      <c r="M11" s="3">
        <v>40</v>
      </c>
      <c r="N11" s="1" t="b">
        <v>0</v>
      </c>
      <c r="O11" s="1" t="b">
        <v>0</v>
      </c>
      <c r="P11" s="3" t="s">
        <v>29</v>
      </c>
      <c r="Q11" s="3">
        <v>20000</v>
      </c>
      <c r="R11" s="1" t="s">
        <v>751</v>
      </c>
      <c r="S11" s="1" t="s">
        <v>40</v>
      </c>
      <c r="T11" s="3">
        <v>0</v>
      </c>
      <c r="U11" s="4" t="s">
        <v>5665</v>
      </c>
      <c r="V11" s="1" t="b">
        <v>0</v>
      </c>
      <c r="W11" s="2">
        <v>40</v>
      </c>
      <c r="X11" s="3">
        <v>20000</v>
      </c>
      <c r="Y11" s="2" t="s">
        <v>29</v>
      </c>
      <c r="Z11" s="3">
        <v>0</v>
      </c>
      <c r="AA11" s="2" t="s">
        <v>29</v>
      </c>
      <c r="AB11" s="3">
        <v>0</v>
      </c>
      <c r="AC11" s="2" t="s">
        <v>29</v>
      </c>
      <c r="AD11" s="3">
        <v>0</v>
      </c>
      <c r="AE11" s="1" t="s">
        <v>29</v>
      </c>
      <c r="AF11" s="1" t="b">
        <v>0</v>
      </c>
    </row>
    <row r="12" spans="1:32" x14ac:dyDescent="0.25">
      <c r="A12" s="1" t="b">
        <v>0</v>
      </c>
      <c r="B12" s="1" t="s">
        <v>5673</v>
      </c>
      <c r="C12" s="2">
        <v>1</v>
      </c>
      <c r="D12" s="1" t="s">
        <v>27</v>
      </c>
      <c r="E12" s="2">
        <v>9</v>
      </c>
      <c r="F12" s="1" t="s">
        <v>2977</v>
      </c>
      <c r="G12" s="1" t="s">
        <v>2978</v>
      </c>
      <c r="H12" s="1" t="s">
        <v>2946</v>
      </c>
      <c r="I12" s="2" t="s">
        <v>29</v>
      </c>
      <c r="J12" s="3">
        <v>341</v>
      </c>
      <c r="K12" s="1" t="s">
        <v>2896</v>
      </c>
      <c r="L12" s="1" t="s">
        <v>2948</v>
      </c>
      <c r="M12" s="3">
        <v>300</v>
      </c>
      <c r="N12" s="1" t="b">
        <v>0</v>
      </c>
      <c r="O12" s="1" t="b">
        <v>0</v>
      </c>
      <c r="P12" s="3" t="s">
        <v>29</v>
      </c>
      <c r="Q12" s="3">
        <v>102300</v>
      </c>
      <c r="R12" s="1" t="s">
        <v>751</v>
      </c>
      <c r="S12" s="1" t="s">
        <v>40</v>
      </c>
      <c r="T12" s="3">
        <v>0</v>
      </c>
      <c r="U12" s="4" t="s">
        <v>5665</v>
      </c>
      <c r="V12" s="1" t="b">
        <v>0</v>
      </c>
      <c r="W12" s="2">
        <v>300</v>
      </c>
      <c r="X12" s="3">
        <v>102300</v>
      </c>
      <c r="Y12" s="2" t="s">
        <v>29</v>
      </c>
      <c r="Z12" s="3">
        <v>0</v>
      </c>
      <c r="AA12" s="2" t="s">
        <v>29</v>
      </c>
      <c r="AB12" s="3">
        <v>0</v>
      </c>
      <c r="AC12" s="2" t="s">
        <v>29</v>
      </c>
      <c r="AD12" s="3">
        <v>0</v>
      </c>
      <c r="AE12" s="1" t="s">
        <v>29</v>
      </c>
      <c r="AF12" s="1" t="b">
        <v>0</v>
      </c>
    </row>
    <row r="13" spans="1:32" x14ac:dyDescent="0.25">
      <c r="A13" s="1" t="b">
        <v>0</v>
      </c>
      <c r="B13" s="1" t="s">
        <v>5674</v>
      </c>
      <c r="C13" s="2">
        <v>1</v>
      </c>
      <c r="D13" s="1" t="s">
        <v>27</v>
      </c>
      <c r="E13" s="2">
        <v>10</v>
      </c>
      <c r="F13" s="1" t="s">
        <v>2979</v>
      </c>
      <c r="G13" s="1" t="s">
        <v>2980</v>
      </c>
      <c r="H13" s="1" t="s">
        <v>2981</v>
      </c>
      <c r="I13" s="2" t="s">
        <v>29</v>
      </c>
      <c r="J13" s="3">
        <v>949</v>
      </c>
      <c r="K13" s="1" t="s">
        <v>2963</v>
      </c>
      <c r="L13" s="1" t="s">
        <v>2982</v>
      </c>
      <c r="M13" s="3">
        <v>50</v>
      </c>
      <c r="N13" s="1" t="b">
        <v>1</v>
      </c>
      <c r="O13" s="1" t="b">
        <v>1</v>
      </c>
      <c r="P13" s="3" t="s">
        <v>29</v>
      </c>
      <c r="Q13" s="3">
        <v>47450</v>
      </c>
      <c r="R13" s="1" t="s">
        <v>751</v>
      </c>
      <c r="S13" s="1" t="s">
        <v>40</v>
      </c>
      <c r="T13" s="3">
        <v>0</v>
      </c>
      <c r="U13" s="4" t="s">
        <v>5665</v>
      </c>
      <c r="V13" s="1" t="b">
        <v>0</v>
      </c>
      <c r="W13" s="2">
        <v>50</v>
      </c>
      <c r="X13" s="3">
        <v>47450</v>
      </c>
      <c r="Y13" s="2" t="s">
        <v>29</v>
      </c>
      <c r="Z13" s="3">
        <v>0</v>
      </c>
      <c r="AA13" s="2" t="s">
        <v>29</v>
      </c>
      <c r="AB13" s="3">
        <v>0</v>
      </c>
      <c r="AC13" s="2" t="s">
        <v>29</v>
      </c>
      <c r="AD13" s="3">
        <v>0</v>
      </c>
      <c r="AE13" s="1" t="s">
        <v>29</v>
      </c>
      <c r="AF13" s="1" t="b">
        <v>0</v>
      </c>
    </row>
    <row r="14" spans="1:32" x14ac:dyDescent="0.25">
      <c r="A14" s="1" t="b">
        <v>0</v>
      </c>
      <c r="B14" s="1" t="s">
        <v>5675</v>
      </c>
      <c r="C14" s="2">
        <v>1</v>
      </c>
      <c r="D14" s="1" t="s">
        <v>27</v>
      </c>
      <c r="E14" s="2">
        <v>11</v>
      </c>
      <c r="F14" s="1" t="s">
        <v>2983</v>
      </c>
      <c r="G14" s="1" t="s">
        <v>2984</v>
      </c>
      <c r="H14" s="1" t="s">
        <v>2985</v>
      </c>
      <c r="I14" s="2" t="s">
        <v>29</v>
      </c>
      <c r="J14" s="3">
        <v>416</v>
      </c>
      <c r="K14" s="1" t="s">
        <v>2986</v>
      </c>
      <c r="L14" s="1" t="s">
        <v>2987</v>
      </c>
      <c r="M14" s="3">
        <v>150</v>
      </c>
      <c r="N14" s="1" t="b">
        <v>0</v>
      </c>
      <c r="O14" s="1" t="b">
        <v>1</v>
      </c>
      <c r="P14" s="3" t="s">
        <v>29</v>
      </c>
      <c r="Q14" s="3">
        <v>62400</v>
      </c>
      <c r="R14" s="1" t="s">
        <v>751</v>
      </c>
      <c r="S14" s="1" t="s">
        <v>40</v>
      </c>
      <c r="T14" s="3">
        <v>0</v>
      </c>
      <c r="U14" s="4" t="s">
        <v>5665</v>
      </c>
      <c r="V14" s="1" t="b">
        <v>0</v>
      </c>
      <c r="W14" s="2">
        <v>150</v>
      </c>
      <c r="X14" s="3">
        <v>62400</v>
      </c>
      <c r="Y14" s="2" t="s">
        <v>29</v>
      </c>
      <c r="Z14" s="3">
        <v>0</v>
      </c>
      <c r="AA14" s="2" t="s">
        <v>29</v>
      </c>
      <c r="AB14" s="3">
        <v>0</v>
      </c>
      <c r="AC14" s="2" t="s">
        <v>29</v>
      </c>
      <c r="AD14" s="3">
        <v>0</v>
      </c>
      <c r="AE14" s="1" t="s">
        <v>29</v>
      </c>
      <c r="AF14" s="1" t="b">
        <v>0</v>
      </c>
    </row>
    <row r="15" spans="1:32" x14ac:dyDescent="0.25">
      <c r="A15" s="1" t="b">
        <v>0</v>
      </c>
      <c r="B15" s="1" t="s">
        <v>5676</v>
      </c>
      <c r="C15" s="2">
        <v>1</v>
      </c>
      <c r="D15" s="1" t="s">
        <v>27</v>
      </c>
      <c r="E15" s="2">
        <v>12</v>
      </c>
      <c r="F15" s="1" t="s">
        <v>2988</v>
      </c>
      <c r="G15" s="1" t="s">
        <v>2989</v>
      </c>
      <c r="H15" s="1" t="s">
        <v>2990</v>
      </c>
      <c r="I15" s="2" t="s">
        <v>29</v>
      </c>
      <c r="J15" s="3">
        <v>248</v>
      </c>
      <c r="K15" s="1" t="s">
        <v>2991</v>
      </c>
      <c r="L15" s="1" t="s">
        <v>2992</v>
      </c>
      <c r="M15" s="3">
        <v>150</v>
      </c>
      <c r="N15" s="1" t="b">
        <v>0</v>
      </c>
      <c r="O15" s="1" t="b">
        <v>1</v>
      </c>
      <c r="P15" s="3" t="s">
        <v>29</v>
      </c>
      <c r="Q15" s="3">
        <v>37200</v>
      </c>
      <c r="R15" s="1" t="s">
        <v>751</v>
      </c>
      <c r="S15" s="1" t="s">
        <v>40</v>
      </c>
      <c r="T15" s="3">
        <v>0</v>
      </c>
      <c r="U15" s="4" t="s">
        <v>5665</v>
      </c>
      <c r="V15" s="1" t="b">
        <v>0</v>
      </c>
      <c r="W15" s="2">
        <v>150</v>
      </c>
      <c r="X15" s="3">
        <v>37200</v>
      </c>
      <c r="Y15" s="2" t="s">
        <v>29</v>
      </c>
      <c r="Z15" s="3">
        <v>0</v>
      </c>
      <c r="AA15" s="2" t="s">
        <v>29</v>
      </c>
      <c r="AB15" s="3">
        <v>0</v>
      </c>
      <c r="AC15" s="2" t="s">
        <v>29</v>
      </c>
      <c r="AD15" s="3">
        <v>0</v>
      </c>
      <c r="AE15" s="1" t="s">
        <v>29</v>
      </c>
      <c r="AF15" s="1" t="b">
        <v>0</v>
      </c>
    </row>
    <row r="16" spans="1:32" x14ac:dyDescent="0.25">
      <c r="A16" s="1" t="b">
        <v>0</v>
      </c>
      <c r="B16" s="1" t="s">
        <v>5677</v>
      </c>
      <c r="C16" s="2">
        <v>1</v>
      </c>
      <c r="D16" s="1" t="s">
        <v>27</v>
      </c>
      <c r="E16" s="2">
        <v>14</v>
      </c>
      <c r="F16" s="1" t="s">
        <v>5678</v>
      </c>
      <c r="G16" s="1" t="s">
        <v>5679</v>
      </c>
      <c r="H16" s="1" t="s">
        <v>2993</v>
      </c>
      <c r="I16" s="2" t="s">
        <v>29</v>
      </c>
      <c r="J16" s="3">
        <v>221</v>
      </c>
      <c r="K16" s="1" t="s">
        <v>2994</v>
      </c>
      <c r="L16" s="1" t="s">
        <v>2995</v>
      </c>
      <c r="M16" s="3">
        <v>100</v>
      </c>
      <c r="N16" s="1" t="b">
        <v>0</v>
      </c>
      <c r="O16" s="1" t="b">
        <v>0</v>
      </c>
      <c r="P16" s="3" t="s">
        <v>29</v>
      </c>
      <c r="Q16" s="3">
        <v>22100</v>
      </c>
      <c r="R16" s="1" t="s">
        <v>751</v>
      </c>
      <c r="S16" s="1" t="s">
        <v>40</v>
      </c>
      <c r="T16" s="3">
        <v>0</v>
      </c>
      <c r="U16" s="4" t="s">
        <v>5665</v>
      </c>
      <c r="V16" s="1" t="b">
        <v>0</v>
      </c>
      <c r="W16" s="2">
        <v>100</v>
      </c>
      <c r="X16" s="3">
        <v>22100</v>
      </c>
      <c r="Y16" s="2" t="s">
        <v>29</v>
      </c>
      <c r="Z16" s="3">
        <v>0</v>
      </c>
      <c r="AA16" s="2" t="s">
        <v>29</v>
      </c>
      <c r="AB16" s="3">
        <v>0</v>
      </c>
      <c r="AC16" s="2" t="s">
        <v>29</v>
      </c>
      <c r="AD16" s="3">
        <v>0</v>
      </c>
      <c r="AE16" s="1" t="s">
        <v>29</v>
      </c>
      <c r="AF16" s="1" t="b">
        <v>0</v>
      </c>
    </row>
    <row r="17" spans="1:32" x14ac:dyDescent="0.25">
      <c r="A17" s="1" t="b">
        <v>0</v>
      </c>
      <c r="B17" s="1" t="s">
        <v>5680</v>
      </c>
      <c r="C17" s="2">
        <v>1</v>
      </c>
      <c r="D17" s="1" t="s">
        <v>27</v>
      </c>
      <c r="E17" s="2">
        <v>38</v>
      </c>
      <c r="F17" s="1" t="s">
        <v>2960</v>
      </c>
      <c r="G17" s="1" t="s">
        <v>2996</v>
      </c>
      <c r="H17" s="1" t="s">
        <v>29</v>
      </c>
      <c r="I17" s="2" t="s">
        <v>29</v>
      </c>
      <c r="J17" s="3">
        <v>474</v>
      </c>
      <c r="K17" s="1" t="s">
        <v>2947</v>
      </c>
      <c r="L17" s="1" t="s">
        <v>2948</v>
      </c>
      <c r="M17" s="3">
        <v>280</v>
      </c>
      <c r="N17" s="1" t="b">
        <v>1</v>
      </c>
      <c r="O17" s="1" t="b">
        <v>0</v>
      </c>
      <c r="P17" s="3" t="s">
        <v>29</v>
      </c>
      <c r="Q17" s="3">
        <v>132720</v>
      </c>
      <c r="R17" s="1" t="s">
        <v>751</v>
      </c>
      <c r="S17" s="1" t="s">
        <v>40</v>
      </c>
      <c r="T17" s="3">
        <v>0</v>
      </c>
      <c r="U17" s="4" t="s">
        <v>5665</v>
      </c>
      <c r="V17" s="1" t="b">
        <v>0</v>
      </c>
      <c r="W17" s="2">
        <v>280</v>
      </c>
      <c r="X17" s="3">
        <v>132720</v>
      </c>
      <c r="Y17" s="2" t="s">
        <v>29</v>
      </c>
      <c r="Z17" s="3">
        <v>0</v>
      </c>
      <c r="AA17" s="2" t="s">
        <v>29</v>
      </c>
      <c r="AB17" s="3">
        <v>0</v>
      </c>
      <c r="AC17" s="2" t="s">
        <v>29</v>
      </c>
      <c r="AD17" s="3">
        <v>0</v>
      </c>
      <c r="AE17" s="1" t="s">
        <v>29</v>
      </c>
      <c r="AF17" s="1" t="b">
        <v>0</v>
      </c>
    </row>
    <row r="18" spans="1:32" x14ac:dyDescent="0.25">
      <c r="A18" s="1"/>
      <c r="B18" s="1"/>
      <c r="C18" s="2"/>
      <c r="D18" s="1"/>
      <c r="E18" s="2"/>
      <c r="F18" s="1"/>
      <c r="G18" s="1"/>
      <c r="H18" s="1"/>
      <c r="I18" s="2"/>
      <c r="J18" s="3"/>
      <c r="K18" s="1"/>
      <c r="L18" s="1"/>
      <c r="M18" s="3"/>
      <c r="N18" s="1"/>
      <c r="O18" s="1"/>
      <c r="P18" s="3"/>
      <c r="Q18" s="6">
        <f>SUBTOTAL(9,Q4:Q17)</f>
        <v>1305330</v>
      </c>
      <c r="R18" s="1"/>
      <c r="S18" s="1"/>
      <c r="T18" s="3"/>
      <c r="U18" s="4"/>
      <c r="V18" s="1"/>
      <c r="W18" s="2"/>
      <c r="X18" s="3"/>
      <c r="Y18" s="2"/>
      <c r="Z18" s="3"/>
      <c r="AA18" s="2"/>
      <c r="AB18" s="3"/>
      <c r="AC18" s="2"/>
      <c r="AD18" s="3"/>
      <c r="AE18" s="1"/>
      <c r="AF18" s="1"/>
    </row>
    <row r="19" spans="1:32" x14ac:dyDescent="0.25">
      <c r="A19" s="5" t="s">
        <v>5681</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row>
    <row r="20" spans="1:32" x14ac:dyDescent="0.25">
      <c r="A20" s="1" t="b">
        <v>0</v>
      </c>
      <c r="B20" s="1" t="s">
        <v>5682</v>
      </c>
      <c r="C20" s="2">
        <v>1</v>
      </c>
      <c r="D20" s="1" t="s">
        <v>27</v>
      </c>
      <c r="E20" s="2">
        <v>15</v>
      </c>
      <c r="F20" s="1" t="s">
        <v>2894</v>
      </c>
      <c r="G20" s="1" t="s">
        <v>2895</v>
      </c>
      <c r="H20" s="1" t="s">
        <v>29</v>
      </c>
      <c r="I20" s="2" t="s">
        <v>29</v>
      </c>
      <c r="J20" s="3">
        <v>90</v>
      </c>
      <c r="K20" s="1" t="s">
        <v>2896</v>
      </c>
      <c r="L20" s="1" t="s">
        <v>2897</v>
      </c>
      <c r="M20" s="3">
        <v>800</v>
      </c>
      <c r="N20" s="1" t="b">
        <v>1</v>
      </c>
      <c r="O20" s="1" t="b">
        <v>1</v>
      </c>
      <c r="P20" s="3" t="s">
        <v>29</v>
      </c>
      <c r="Q20" s="3">
        <v>72000</v>
      </c>
      <c r="R20" s="1" t="s">
        <v>751</v>
      </c>
      <c r="S20" s="1" t="s">
        <v>1217</v>
      </c>
      <c r="T20" s="3">
        <v>0</v>
      </c>
      <c r="U20" s="4" t="s">
        <v>3781</v>
      </c>
      <c r="V20" s="1" t="b">
        <v>0</v>
      </c>
      <c r="W20" s="2">
        <v>800</v>
      </c>
      <c r="X20" s="3">
        <v>72000</v>
      </c>
      <c r="Y20" s="2" t="s">
        <v>29</v>
      </c>
      <c r="Z20" s="3">
        <v>0</v>
      </c>
      <c r="AA20" s="2" t="s">
        <v>29</v>
      </c>
      <c r="AB20" s="3">
        <v>0</v>
      </c>
      <c r="AC20" s="2" t="s">
        <v>29</v>
      </c>
      <c r="AD20" s="3">
        <v>0</v>
      </c>
      <c r="AE20" s="1" t="s">
        <v>29</v>
      </c>
      <c r="AF20" s="1" t="b">
        <v>0</v>
      </c>
    </row>
    <row r="21" spans="1:32" x14ac:dyDescent="0.25">
      <c r="A21" s="1" t="b">
        <v>0</v>
      </c>
      <c r="B21" s="1" t="s">
        <v>5683</v>
      </c>
      <c r="C21" s="2">
        <v>1</v>
      </c>
      <c r="D21" s="1" t="s">
        <v>27</v>
      </c>
      <c r="E21" s="2">
        <v>16</v>
      </c>
      <c r="F21" s="1" t="s">
        <v>2898</v>
      </c>
      <c r="G21" s="1" t="s">
        <v>2899</v>
      </c>
      <c r="H21" s="1" t="s">
        <v>29</v>
      </c>
      <c r="I21" s="2" t="s">
        <v>29</v>
      </c>
      <c r="J21" s="3">
        <v>110</v>
      </c>
      <c r="K21" s="1" t="s">
        <v>2900</v>
      </c>
      <c r="L21" s="1" t="s">
        <v>2901</v>
      </c>
      <c r="M21" s="3">
        <v>560</v>
      </c>
      <c r="N21" s="1" t="b">
        <v>1</v>
      </c>
      <c r="O21" s="1" t="b">
        <v>1</v>
      </c>
      <c r="P21" s="3" t="s">
        <v>29</v>
      </c>
      <c r="Q21" s="3">
        <v>61600</v>
      </c>
      <c r="R21" s="1" t="s">
        <v>751</v>
      </c>
      <c r="S21" s="1" t="s">
        <v>1217</v>
      </c>
      <c r="T21" s="3">
        <v>0</v>
      </c>
      <c r="U21" s="4" t="s">
        <v>3781</v>
      </c>
      <c r="V21" s="1" t="b">
        <v>0</v>
      </c>
      <c r="W21" s="2">
        <v>560</v>
      </c>
      <c r="X21" s="3">
        <v>61600</v>
      </c>
      <c r="Y21" s="2" t="s">
        <v>29</v>
      </c>
      <c r="Z21" s="3">
        <v>0</v>
      </c>
      <c r="AA21" s="2" t="s">
        <v>29</v>
      </c>
      <c r="AB21" s="3">
        <v>0</v>
      </c>
      <c r="AC21" s="2" t="s">
        <v>29</v>
      </c>
      <c r="AD21" s="3">
        <v>0</v>
      </c>
      <c r="AE21" s="1" t="s">
        <v>29</v>
      </c>
      <c r="AF21" s="1" t="b">
        <v>0</v>
      </c>
    </row>
    <row r="22" spans="1:32" x14ac:dyDescent="0.25">
      <c r="A22" s="1" t="b">
        <v>0</v>
      </c>
      <c r="B22" s="1" t="s">
        <v>5684</v>
      </c>
      <c r="C22" s="2">
        <v>1</v>
      </c>
      <c r="D22" s="1" t="s">
        <v>27</v>
      </c>
      <c r="E22" s="2">
        <v>17</v>
      </c>
      <c r="F22" s="1" t="s">
        <v>2902</v>
      </c>
      <c r="G22" s="1" t="s">
        <v>2903</v>
      </c>
      <c r="H22" s="1" t="s">
        <v>29</v>
      </c>
      <c r="I22" s="2" t="s">
        <v>29</v>
      </c>
      <c r="J22" s="3">
        <v>80</v>
      </c>
      <c r="K22" s="1" t="s">
        <v>2904</v>
      </c>
      <c r="L22" s="1" t="s">
        <v>2905</v>
      </c>
      <c r="M22" s="3">
        <v>480</v>
      </c>
      <c r="N22" s="1" t="b">
        <v>1</v>
      </c>
      <c r="O22" s="1" t="b">
        <v>1</v>
      </c>
      <c r="P22" s="3" t="s">
        <v>29</v>
      </c>
      <c r="Q22" s="3">
        <v>38400</v>
      </c>
      <c r="R22" s="1" t="s">
        <v>751</v>
      </c>
      <c r="S22" s="1" t="s">
        <v>1217</v>
      </c>
      <c r="T22" s="3">
        <v>0</v>
      </c>
      <c r="U22" s="4" t="s">
        <v>3781</v>
      </c>
      <c r="V22" s="1" t="b">
        <v>0</v>
      </c>
      <c r="W22" s="2">
        <v>480</v>
      </c>
      <c r="X22" s="3">
        <v>38400</v>
      </c>
      <c r="Y22" s="2" t="s">
        <v>29</v>
      </c>
      <c r="Z22" s="3">
        <v>0</v>
      </c>
      <c r="AA22" s="2" t="s">
        <v>29</v>
      </c>
      <c r="AB22" s="3">
        <v>0</v>
      </c>
      <c r="AC22" s="2" t="s">
        <v>29</v>
      </c>
      <c r="AD22" s="3">
        <v>0</v>
      </c>
      <c r="AE22" s="1" t="s">
        <v>29</v>
      </c>
      <c r="AF22" s="1" t="b">
        <v>0</v>
      </c>
    </row>
    <row r="23" spans="1:32" x14ac:dyDescent="0.25">
      <c r="A23" s="1" t="b">
        <v>0</v>
      </c>
      <c r="B23" s="1" t="s">
        <v>5685</v>
      </c>
      <c r="C23" s="2">
        <v>1</v>
      </c>
      <c r="D23" s="1" t="s">
        <v>27</v>
      </c>
      <c r="E23" s="2">
        <v>19</v>
      </c>
      <c r="F23" s="1" t="s">
        <v>2906</v>
      </c>
      <c r="G23" s="1" t="s">
        <v>2907</v>
      </c>
      <c r="H23" s="1" t="s">
        <v>29</v>
      </c>
      <c r="I23" s="2" t="s">
        <v>29</v>
      </c>
      <c r="J23" s="3">
        <v>25</v>
      </c>
      <c r="K23" s="1" t="s">
        <v>2908</v>
      </c>
      <c r="L23" s="1" t="s">
        <v>2905</v>
      </c>
      <c r="M23" s="3">
        <v>540</v>
      </c>
      <c r="N23" s="1" t="b">
        <v>1</v>
      </c>
      <c r="O23" s="1" t="b">
        <v>1</v>
      </c>
      <c r="P23" s="3" t="s">
        <v>29</v>
      </c>
      <c r="Q23" s="3">
        <v>13500</v>
      </c>
      <c r="R23" s="1" t="s">
        <v>751</v>
      </c>
      <c r="S23" s="1" t="s">
        <v>1217</v>
      </c>
      <c r="T23" s="3">
        <v>0</v>
      </c>
      <c r="U23" s="4" t="s">
        <v>3781</v>
      </c>
      <c r="V23" s="1" t="b">
        <v>0</v>
      </c>
      <c r="W23" s="2">
        <v>540</v>
      </c>
      <c r="X23" s="3">
        <v>13500</v>
      </c>
      <c r="Y23" s="2" t="s">
        <v>29</v>
      </c>
      <c r="Z23" s="3">
        <v>0</v>
      </c>
      <c r="AA23" s="2" t="s">
        <v>29</v>
      </c>
      <c r="AB23" s="3">
        <v>0</v>
      </c>
      <c r="AC23" s="2" t="s">
        <v>29</v>
      </c>
      <c r="AD23" s="3">
        <v>0</v>
      </c>
      <c r="AE23" s="1" t="s">
        <v>29</v>
      </c>
      <c r="AF23" s="1" t="b">
        <v>0</v>
      </c>
    </row>
    <row r="24" spans="1:32" x14ac:dyDescent="0.25">
      <c r="A24" s="1" t="b">
        <v>0</v>
      </c>
      <c r="B24" s="1" t="s">
        <v>5686</v>
      </c>
      <c r="C24" s="2">
        <v>1</v>
      </c>
      <c r="D24" s="1" t="s">
        <v>27</v>
      </c>
      <c r="E24" s="2">
        <v>21</v>
      </c>
      <c r="F24" s="1" t="s">
        <v>2909</v>
      </c>
      <c r="G24" s="1" t="s">
        <v>2910</v>
      </c>
      <c r="H24" s="1" t="s">
        <v>29</v>
      </c>
      <c r="I24" s="2" t="s">
        <v>29</v>
      </c>
      <c r="J24" s="3">
        <v>1000</v>
      </c>
      <c r="K24" s="1" t="s">
        <v>2911</v>
      </c>
      <c r="L24" s="1" t="s">
        <v>2905</v>
      </c>
      <c r="M24" s="3">
        <v>12</v>
      </c>
      <c r="N24" s="1" t="b">
        <v>1</v>
      </c>
      <c r="O24" s="1" t="b">
        <v>1</v>
      </c>
      <c r="P24" s="3" t="s">
        <v>29</v>
      </c>
      <c r="Q24" s="3">
        <v>12000</v>
      </c>
      <c r="R24" s="1" t="s">
        <v>751</v>
      </c>
      <c r="S24" s="1" t="s">
        <v>30</v>
      </c>
      <c r="T24" s="3">
        <v>0</v>
      </c>
      <c r="U24" s="4" t="s">
        <v>3781</v>
      </c>
      <c r="V24" s="1" t="b">
        <v>0</v>
      </c>
      <c r="W24" s="2">
        <v>12</v>
      </c>
      <c r="X24" s="3">
        <v>12000</v>
      </c>
      <c r="Y24" s="2" t="s">
        <v>29</v>
      </c>
      <c r="Z24" s="3">
        <v>0</v>
      </c>
      <c r="AA24" s="2" t="s">
        <v>29</v>
      </c>
      <c r="AB24" s="3">
        <v>0</v>
      </c>
      <c r="AC24" s="2" t="s">
        <v>29</v>
      </c>
      <c r="AD24" s="3">
        <v>0</v>
      </c>
      <c r="AE24" s="1" t="s">
        <v>29</v>
      </c>
      <c r="AF24" s="1" t="b">
        <v>0</v>
      </c>
    </row>
    <row r="25" spans="1:32" x14ac:dyDescent="0.25">
      <c r="A25" s="1" t="b">
        <v>0</v>
      </c>
      <c r="B25" s="1" t="s">
        <v>5687</v>
      </c>
      <c r="C25" s="2">
        <v>1</v>
      </c>
      <c r="D25" s="1" t="s">
        <v>27</v>
      </c>
      <c r="E25" s="2">
        <v>22</v>
      </c>
      <c r="F25" s="1" t="s">
        <v>2912</v>
      </c>
      <c r="G25" s="1" t="s">
        <v>2913</v>
      </c>
      <c r="H25" s="1" t="s">
        <v>29</v>
      </c>
      <c r="I25" s="2" t="s">
        <v>29</v>
      </c>
      <c r="J25" s="3">
        <v>250</v>
      </c>
      <c r="K25" s="1" t="s">
        <v>2900</v>
      </c>
      <c r="L25" s="1" t="s">
        <v>2905</v>
      </c>
      <c r="M25" s="3">
        <v>36</v>
      </c>
      <c r="N25" s="1" t="b">
        <v>1</v>
      </c>
      <c r="O25" s="1" t="b">
        <v>1</v>
      </c>
      <c r="P25" s="3" t="s">
        <v>29</v>
      </c>
      <c r="Q25" s="3">
        <v>9000</v>
      </c>
      <c r="R25" s="1" t="s">
        <v>751</v>
      </c>
      <c r="S25" s="1" t="s">
        <v>1217</v>
      </c>
      <c r="T25" s="3">
        <v>0</v>
      </c>
      <c r="U25" s="4" t="s">
        <v>3781</v>
      </c>
      <c r="V25" s="1" t="b">
        <v>0</v>
      </c>
      <c r="W25" s="2">
        <v>36</v>
      </c>
      <c r="X25" s="3">
        <v>9000</v>
      </c>
      <c r="Y25" s="2" t="s">
        <v>29</v>
      </c>
      <c r="Z25" s="3">
        <v>0</v>
      </c>
      <c r="AA25" s="2" t="s">
        <v>29</v>
      </c>
      <c r="AB25" s="3">
        <v>0</v>
      </c>
      <c r="AC25" s="2" t="s">
        <v>29</v>
      </c>
      <c r="AD25" s="3">
        <v>0</v>
      </c>
      <c r="AE25" s="1" t="s">
        <v>29</v>
      </c>
      <c r="AF25" s="1" t="b">
        <v>0</v>
      </c>
    </row>
    <row r="26" spans="1:32" x14ac:dyDescent="0.25">
      <c r="A26" s="1" t="b">
        <v>0</v>
      </c>
      <c r="B26" s="1" t="s">
        <v>5688</v>
      </c>
      <c r="C26" s="2">
        <v>1</v>
      </c>
      <c r="D26" s="1" t="s">
        <v>27</v>
      </c>
      <c r="E26" s="2">
        <v>23</v>
      </c>
      <c r="F26" s="1" t="s">
        <v>2914</v>
      </c>
      <c r="G26" s="1" t="s">
        <v>2915</v>
      </c>
      <c r="H26" s="1" t="s">
        <v>29</v>
      </c>
      <c r="I26" s="2" t="s">
        <v>29</v>
      </c>
      <c r="J26" s="3">
        <v>80</v>
      </c>
      <c r="K26" s="1" t="s">
        <v>2916</v>
      </c>
      <c r="L26" s="1" t="s">
        <v>2905</v>
      </c>
      <c r="M26" s="3">
        <v>270</v>
      </c>
      <c r="N26" s="1" t="b">
        <v>1</v>
      </c>
      <c r="O26" s="1" t="b">
        <v>1</v>
      </c>
      <c r="P26" s="3" t="s">
        <v>29</v>
      </c>
      <c r="Q26" s="3">
        <v>21600</v>
      </c>
      <c r="R26" s="1" t="s">
        <v>751</v>
      </c>
      <c r="S26" s="1" t="s">
        <v>1217</v>
      </c>
      <c r="T26" s="3">
        <v>0</v>
      </c>
      <c r="U26" s="4" t="s">
        <v>3781</v>
      </c>
      <c r="V26" s="1" t="b">
        <v>0</v>
      </c>
      <c r="W26" s="2">
        <v>270</v>
      </c>
      <c r="X26" s="3">
        <v>21600</v>
      </c>
      <c r="Y26" s="2" t="s">
        <v>29</v>
      </c>
      <c r="Z26" s="3">
        <v>0</v>
      </c>
      <c r="AA26" s="2" t="s">
        <v>29</v>
      </c>
      <c r="AB26" s="3">
        <v>0</v>
      </c>
      <c r="AC26" s="2" t="s">
        <v>29</v>
      </c>
      <c r="AD26" s="3">
        <v>0</v>
      </c>
      <c r="AE26" s="1" t="s">
        <v>29</v>
      </c>
      <c r="AF26" s="1" t="b">
        <v>0</v>
      </c>
    </row>
    <row r="27" spans="1:32" x14ac:dyDescent="0.25">
      <c r="A27" s="1" t="b">
        <v>0</v>
      </c>
      <c r="B27" s="1" t="s">
        <v>5689</v>
      </c>
      <c r="C27" s="2">
        <v>1</v>
      </c>
      <c r="D27" s="1" t="s">
        <v>27</v>
      </c>
      <c r="E27" s="2">
        <v>24</v>
      </c>
      <c r="F27" s="1" t="s">
        <v>2917</v>
      </c>
      <c r="G27" s="1" t="s">
        <v>2918</v>
      </c>
      <c r="H27" s="1" t="s">
        <v>29</v>
      </c>
      <c r="I27" s="2" t="s">
        <v>29</v>
      </c>
      <c r="J27" s="3">
        <v>50</v>
      </c>
      <c r="K27" s="1" t="s">
        <v>2911</v>
      </c>
      <c r="L27" s="1" t="s">
        <v>2905</v>
      </c>
      <c r="M27" s="3">
        <v>480</v>
      </c>
      <c r="N27" s="1" t="b">
        <v>1</v>
      </c>
      <c r="O27" s="1" t="b">
        <v>1</v>
      </c>
      <c r="P27" s="3" t="s">
        <v>29</v>
      </c>
      <c r="Q27" s="3">
        <v>24000</v>
      </c>
      <c r="R27" s="1" t="s">
        <v>751</v>
      </c>
      <c r="S27" s="1" t="s">
        <v>40</v>
      </c>
      <c r="T27" s="3">
        <v>0</v>
      </c>
      <c r="U27" s="4" t="s">
        <v>3781</v>
      </c>
      <c r="V27" s="1" t="b">
        <v>0</v>
      </c>
      <c r="W27" s="2">
        <v>480</v>
      </c>
      <c r="X27" s="3">
        <v>24000</v>
      </c>
      <c r="Y27" s="2" t="s">
        <v>29</v>
      </c>
      <c r="Z27" s="3">
        <v>0</v>
      </c>
      <c r="AA27" s="2" t="s">
        <v>29</v>
      </c>
      <c r="AB27" s="3">
        <v>0</v>
      </c>
      <c r="AC27" s="2" t="s">
        <v>29</v>
      </c>
      <c r="AD27" s="3">
        <v>0</v>
      </c>
      <c r="AE27" s="1" t="s">
        <v>29</v>
      </c>
      <c r="AF27" s="1" t="b">
        <v>0</v>
      </c>
    </row>
    <row r="28" spans="1:32" x14ac:dyDescent="0.25">
      <c r="A28" s="1" t="b">
        <v>0</v>
      </c>
      <c r="B28" s="1" t="s">
        <v>5690</v>
      </c>
      <c r="C28" s="2">
        <v>1</v>
      </c>
      <c r="D28" s="1" t="s">
        <v>27</v>
      </c>
      <c r="E28" s="2">
        <v>25</v>
      </c>
      <c r="F28" s="1" t="s">
        <v>2919</v>
      </c>
      <c r="G28" s="1" t="s">
        <v>2920</v>
      </c>
      <c r="H28" s="1" t="s">
        <v>29</v>
      </c>
      <c r="I28" s="2" t="s">
        <v>29</v>
      </c>
      <c r="J28" s="3">
        <v>40</v>
      </c>
      <c r="K28" s="1" t="s">
        <v>2921</v>
      </c>
      <c r="L28" s="1" t="s">
        <v>2905</v>
      </c>
      <c r="M28" s="3">
        <v>12</v>
      </c>
      <c r="N28" s="1" t="b">
        <v>1</v>
      </c>
      <c r="O28" s="1" t="b">
        <v>1</v>
      </c>
      <c r="P28" s="3" t="s">
        <v>29</v>
      </c>
      <c r="Q28" s="3">
        <v>480</v>
      </c>
      <c r="R28" s="1" t="s">
        <v>751</v>
      </c>
      <c r="S28" s="1" t="s">
        <v>1217</v>
      </c>
      <c r="T28" s="3">
        <v>0</v>
      </c>
      <c r="U28" s="4" t="s">
        <v>3781</v>
      </c>
      <c r="V28" s="1" t="b">
        <v>0</v>
      </c>
      <c r="W28" s="2">
        <v>12</v>
      </c>
      <c r="X28" s="3">
        <v>480</v>
      </c>
      <c r="Y28" s="2" t="s">
        <v>29</v>
      </c>
      <c r="Z28" s="3">
        <v>0</v>
      </c>
      <c r="AA28" s="2" t="s">
        <v>29</v>
      </c>
      <c r="AB28" s="3">
        <v>0</v>
      </c>
      <c r="AC28" s="2" t="s">
        <v>29</v>
      </c>
      <c r="AD28" s="3">
        <v>0</v>
      </c>
      <c r="AE28" s="1" t="s">
        <v>29</v>
      </c>
      <c r="AF28" s="1" t="b">
        <v>0</v>
      </c>
    </row>
    <row r="29" spans="1:32" x14ac:dyDescent="0.25">
      <c r="A29" s="1" t="b">
        <v>0</v>
      </c>
      <c r="B29" s="1" t="s">
        <v>5691</v>
      </c>
      <c r="C29" s="2">
        <v>1</v>
      </c>
      <c r="D29" s="1" t="s">
        <v>27</v>
      </c>
      <c r="E29" s="2">
        <v>26</v>
      </c>
      <c r="F29" s="1" t="s">
        <v>2922</v>
      </c>
      <c r="G29" s="1" t="s">
        <v>2923</v>
      </c>
      <c r="H29" s="1" t="s">
        <v>29</v>
      </c>
      <c r="I29" s="2" t="s">
        <v>29</v>
      </c>
      <c r="J29" s="3">
        <v>150</v>
      </c>
      <c r="K29" s="1" t="s">
        <v>2921</v>
      </c>
      <c r="L29" s="1" t="s">
        <v>2905</v>
      </c>
      <c r="M29" s="3">
        <v>36</v>
      </c>
      <c r="N29" s="1" t="b">
        <v>1</v>
      </c>
      <c r="O29" s="1" t="b">
        <v>1</v>
      </c>
      <c r="P29" s="3" t="s">
        <v>29</v>
      </c>
      <c r="Q29" s="3">
        <v>5400</v>
      </c>
      <c r="R29" s="1" t="s">
        <v>751</v>
      </c>
      <c r="S29" s="1" t="s">
        <v>1217</v>
      </c>
      <c r="T29" s="3">
        <v>0</v>
      </c>
      <c r="U29" s="4" t="s">
        <v>3781</v>
      </c>
      <c r="V29" s="1" t="b">
        <v>0</v>
      </c>
      <c r="W29" s="2">
        <v>36</v>
      </c>
      <c r="X29" s="3">
        <v>5400</v>
      </c>
      <c r="Y29" s="2" t="s">
        <v>29</v>
      </c>
      <c r="Z29" s="3">
        <v>0</v>
      </c>
      <c r="AA29" s="2" t="s">
        <v>29</v>
      </c>
      <c r="AB29" s="3">
        <v>0</v>
      </c>
      <c r="AC29" s="2" t="s">
        <v>29</v>
      </c>
      <c r="AD29" s="3">
        <v>0</v>
      </c>
      <c r="AE29" s="1" t="s">
        <v>29</v>
      </c>
      <c r="AF29" s="1" t="b">
        <v>0</v>
      </c>
    </row>
    <row r="30" spans="1:32" x14ac:dyDescent="0.25">
      <c r="A30" s="1" t="b">
        <v>0</v>
      </c>
      <c r="B30" s="1" t="s">
        <v>5692</v>
      </c>
      <c r="C30" s="2">
        <v>1</v>
      </c>
      <c r="D30" s="1" t="s">
        <v>27</v>
      </c>
      <c r="E30" s="2">
        <v>27</v>
      </c>
      <c r="F30" s="1" t="s">
        <v>2924</v>
      </c>
      <c r="G30" s="1" t="s">
        <v>2925</v>
      </c>
      <c r="H30" s="1" t="s">
        <v>29</v>
      </c>
      <c r="I30" s="2" t="s">
        <v>29</v>
      </c>
      <c r="J30" s="3">
        <v>40</v>
      </c>
      <c r="K30" s="1" t="s">
        <v>2926</v>
      </c>
      <c r="L30" s="1" t="s">
        <v>2897</v>
      </c>
      <c r="M30" s="3">
        <v>120</v>
      </c>
      <c r="N30" s="1" t="b">
        <v>1</v>
      </c>
      <c r="O30" s="1" t="b">
        <v>0</v>
      </c>
      <c r="P30" s="3" t="s">
        <v>29</v>
      </c>
      <c r="Q30" s="3">
        <v>4800</v>
      </c>
      <c r="R30" s="1" t="s">
        <v>751</v>
      </c>
      <c r="S30" s="1" t="s">
        <v>40</v>
      </c>
      <c r="T30" s="3">
        <v>0</v>
      </c>
      <c r="U30" s="4" t="s">
        <v>3781</v>
      </c>
      <c r="V30" s="1" t="b">
        <v>0</v>
      </c>
      <c r="W30" s="2">
        <v>120</v>
      </c>
      <c r="X30" s="3">
        <v>4800</v>
      </c>
      <c r="Y30" s="2" t="s">
        <v>29</v>
      </c>
      <c r="Z30" s="3">
        <v>0</v>
      </c>
      <c r="AA30" s="2" t="s">
        <v>29</v>
      </c>
      <c r="AB30" s="3">
        <v>0</v>
      </c>
      <c r="AC30" s="2" t="s">
        <v>29</v>
      </c>
      <c r="AD30" s="3">
        <v>0</v>
      </c>
      <c r="AE30" s="1" t="s">
        <v>29</v>
      </c>
      <c r="AF30" s="1" t="b">
        <v>0</v>
      </c>
    </row>
    <row r="31" spans="1:32" x14ac:dyDescent="0.25">
      <c r="A31" s="1" t="b">
        <v>0</v>
      </c>
      <c r="B31" s="1" t="s">
        <v>5693</v>
      </c>
      <c r="C31" s="2">
        <v>1</v>
      </c>
      <c r="D31" s="1" t="s">
        <v>27</v>
      </c>
      <c r="E31" s="2">
        <v>28</v>
      </c>
      <c r="F31" s="1" t="s">
        <v>2927</v>
      </c>
      <c r="G31" s="1" t="s">
        <v>2928</v>
      </c>
      <c r="H31" s="1" t="s">
        <v>29</v>
      </c>
      <c r="I31" s="2" t="s">
        <v>29</v>
      </c>
      <c r="J31" s="3">
        <v>80</v>
      </c>
      <c r="K31" s="1" t="s">
        <v>2926</v>
      </c>
      <c r="L31" s="1" t="s">
        <v>2897</v>
      </c>
      <c r="M31" s="3">
        <v>120</v>
      </c>
      <c r="N31" s="1" t="b">
        <v>1</v>
      </c>
      <c r="O31" s="1" t="b">
        <v>0</v>
      </c>
      <c r="P31" s="3" t="s">
        <v>29</v>
      </c>
      <c r="Q31" s="3">
        <v>9600</v>
      </c>
      <c r="R31" s="1" t="s">
        <v>751</v>
      </c>
      <c r="S31" s="1" t="s">
        <v>40</v>
      </c>
      <c r="T31" s="3">
        <v>0</v>
      </c>
      <c r="U31" s="4" t="s">
        <v>3781</v>
      </c>
      <c r="V31" s="1" t="b">
        <v>0</v>
      </c>
      <c r="W31" s="2">
        <v>120</v>
      </c>
      <c r="X31" s="3">
        <v>9600</v>
      </c>
      <c r="Y31" s="2" t="s">
        <v>29</v>
      </c>
      <c r="Z31" s="3">
        <v>0</v>
      </c>
      <c r="AA31" s="2" t="s">
        <v>29</v>
      </c>
      <c r="AB31" s="3">
        <v>0</v>
      </c>
      <c r="AC31" s="2" t="s">
        <v>29</v>
      </c>
      <c r="AD31" s="3">
        <v>0</v>
      </c>
      <c r="AE31" s="1" t="s">
        <v>29</v>
      </c>
      <c r="AF31" s="1" t="b">
        <v>0</v>
      </c>
    </row>
    <row r="32" spans="1:32" x14ac:dyDescent="0.25">
      <c r="A32" s="1" t="b">
        <v>0</v>
      </c>
      <c r="B32" s="1" t="s">
        <v>5694</v>
      </c>
      <c r="C32" s="2">
        <v>1</v>
      </c>
      <c r="D32" s="1" t="s">
        <v>27</v>
      </c>
      <c r="E32" s="2">
        <v>29</v>
      </c>
      <c r="F32" s="1" t="s">
        <v>2927</v>
      </c>
      <c r="G32" s="1" t="s">
        <v>2929</v>
      </c>
      <c r="H32" s="1" t="s">
        <v>29</v>
      </c>
      <c r="I32" s="2" t="s">
        <v>29</v>
      </c>
      <c r="J32" s="3">
        <v>260</v>
      </c>
      <c r="K32" s="1" t="s">
        <v>2896</v>
      </c>
      <c r="L32" s="1" t="s">
        <v>2905</v>
      </c>
      <c r="M32" s="3">
        <v>120</v>
      </c>
      <c r="N32" s="1" t="b">
        <v>1</v>
      </c>
      <c r="O32" s="1" t="b">
        <v>1</v>
      </c>
      <c r="P32" s="3" t="s">
        <v>29</v>
      </c>
      <c r="Q32" s="3">
        <v>31200</v>
      </c>
      <c r="R32" s="1" t="s">
        <v>751</v>
      </c>
      <c r="S32" s="1" t="s">
        <v>40</v>
      </c>
      <c r="T32" s="3">
        <v>0</v>
      </c>
      <c r="U32" s="4" t="s">
        <v>3781</v>
      </c>
      <c r="V32" s="1" t="b">
        <v>0</v>
      </c>
      <c r="W32" s="2">
        <v>120</v>
      </c>
      <c r="X32" s="3">
        <v>31200</v>
      </c>
      <c r="Y32" s="2" t="s">
        <v>29</v>
      </c>
      <c r="Z32" s="3">
        <v>0</v>
      </c>
      <c r="AA32" s="2" t="s">
        <v>29</v>
      </c>
      <c r="AB32" s="3">
        <v>0</v>
      </c>
      <c r="AC32" s="2" t="s">
        <v>29</v>
      </c>
      <c r="AD32" s="3">
        <v>0</v>
      </c>
      <c r="AE32" s="1" t="s">
        <v>29</v>
      </c>
      <c r="AF32" s="1" t="b">
        <v>0</v>
      </c>
    </row>
    <row r="33" spans="1:32" x14ac:dyDescent="0.25">
      <c r="A33" s="1" t="b">
        <v>0</v>
      </c>
      <c r="B33" s="1" t="s">
        <v>5695</v>
      </c>
      <c r="C33" s="2">
        <v>1</v>
      </c>
      <c r="D33" s="1" t="s">
        <v>27</v>
      </c>
      <c r="E33" s="2">
        <v>30</v>
      </c>
      <c r="F33" s="1" t="s">
        <v>2930</v>
      </c>
      <c r="G33" s="1" t="s">
        <v>2931</v>
      </c>
      <c r="H33" s="1" t="s">
        <v>29</v>
      </c>
      <c r="I33" s="2" t="s">
        <v>29</v>
      </c>
      <c r="J33" s="3">
        <v>100</v>
      </c>
      <c r="K33" s="1" t="s">
        <v>2932</v>
      </c>
      <c r="L33" s="1" t="s">
        <v>2905</v>
      </c>
      <c r="M33" s="3">
        <v>48</v>
      </c>
      <c r="N33" s="1" t="b">
        <v>1</v>
      </c>
      <c r="O33" s="1" t="b">
        <v>1</v>
      </c>
      <c r="P33" s="3" t="s">
        <v>29</v>
      </c>
      <c r="Q33" s="3">
        <v>4800</v>
      </c>
      <c r="R33" s="1" t="s">
        <v>751</v>
      </c>
      <c r="S33" s="1" t="s">
        <v>30</v>
      </c>
      <c r="T33" s="3">
        <v>0</v>
      </c>
      <c r="U33" s="4" t="s">
        <v>3781</v>
      </c>
      <c r="V33" s="1" t="b">
        <v>0</v>
      </c>
      <c r="W33" s="2">
        <v>48</v>
      </c>
      <c r="X33" s="3">
        <v>4800</v>
      </c>
      <c r="Y33" s="2" t="s">
        <v>29</v>
      </c>
      <c r="Z33" s="3">
        <v>0</v>
      </c>
      <c r="AA33" s="2" t="s">
        <v>29</v>
      </c>
      <c r="AB33" s="3">
        <v>0</v>
      </c>
      <c r="AC33" s="2" t="s">
        <v>29</v>
      </c>
      <c r="AD33" s="3">
        <v>0</v>
      </c>
      <c r="AE33" s="1" t="s">
        <v>29</v>
      </c>
      <c r="AF33" s="1" t="b">
        <v>0</v>
      </c>
    </row>
    <row r="34" spans="1:32" x14ac:dyDescent="0.25">
      <c r="A34" s="1" t="b">
        <v>0</v>
      </c>
      <c r="B34" s="1" t="s">
        <v>5696</v>
      </c>
      <c r="C34" s="2">
        <v>1</v>
      </c>
      <c r="D34" s="1" t="s">
        <v>27</v>
      </c>
      <c r="E34" s="2">
        <v>31</v>
      </c>
      <c r="F34" s="1" t="s">
        <v>2933</v>
      </c>
      <c r="G34" s="1" t="s">
        <v>2934</v>
      </c>
      <c r="H34" s="1" t="s">
        <v>29</v>
      </c>
      <c r="I34" s="2" t="s">
        <v>29</v>
      </c>
      <c r="J34" s="3">
        <v>1800</v>
      </c>
      <c r="K34" s="1" t="s">
        <v>2935</v>
      </c>
      <c r="L34" s="1" t="s">
        <v>2905</v>
      </c>
      <c r="M34" s="3">
        <v>10</v>
      </c>
      <c r="N34" s="1" t="b">
        <v>1</v>
      </c>
      <c r="O34" s="1" t="b">
        <v>1</v>
      </c>
      <c r="P34" s="3" t="s">
        <v>29</v>
      </c>
      <c r="Q34" s="3">
        <v>18000</v>
      </c>
      <c r="R34" s="1" t="s">
        <v>751</v>
      </c>
      <c r="S34" s="1" t="s">
        <v>40</v>
      </c>
      <c r="T34" s="3">
        <v>0</v>
      </c>
      <c r="U34" s="4" t="s">
        <v>3781</v>
      </c>
      <c r="V34" s="1" t="b">
        <v>0</v>
      </c>
      <c r="W34" s="2">
        <v>10</v>
      </c>
      <c r="X34" s="3">
        <v>18000</v>
      </c>
      <c r="Y34" s="2" t="s">
        <v>29</v>
      </c>
      <c r="Z34" s="3">
        <v>0</v>
      </c>
      <c r="AA34" s="2" t="s">
        <v>29</v>
      </c>
      <c r="AB34" s="3">
        <v>0</v>
      </c>
      <c r="AC34" s="2" t="s">
        <v>29</v>
      </c>
      <c r="AD34" s="3">
        <v>0</v>
      </c>
      <c r="AE34" s="1" t="s">
        <v>29</v>
      </c>
      <c r="AF34" s="1" t="b">
        <v>0</v>
      </c>
    </row>
    <row r="35" spans="1:32" x14ac:dyDescent="0.25">
      <c r="A35" s="1" t="b">
        <v>0</v>
      </c>
      <c r="B35" s="1" t="s">
        <v>5697</v>
      </c>
      <c r="C35" s="2">
        <v>1</v>
      </c>
      <c r="D35" s="1" t="s">
        <v>27</v>
      </c>
      <c r="E35" s="2">
        <v>36</v>
      </c>
      <c r="F35" s="1" t="s">
        <v>2936</v>
      </c>
      <c r="G35" s="1" t="s">
        <v>2937</v>
      </c>
      <c r="H35" s="1" t="s">
        <v>2938</v>
      </c>
      <c r="I35" s="2" t="s">
        <v>29</v>
      </c>
      <c r="J35" s="3">
        <v>41</v>
      </c>
      <c r="K35" s="1" t="s">
        <v>2939</v>
      </c>
      <c r="L35" s="1" t="s">
        <v>2940</v>
      </c>
      <c r="M35" s="3">
        <v>72</v>
      </c>
      <c r="N35" s="1" t="b">
        <v>1</v>
      </c>
      <c r="O35" s="1" t="b">
        <v>0</v>
      </c>
      <c r="P35" s="3" t="s">
        <v>29</v>
      </c>
      <c r="Q35" s="3">
        <v>2952</v>
      </c>
      <c r="R35" s="1" t="s">
        <v>751</v>
      </c>
      <c r="S35" s="1" t="s">
        <v>40</v>
      </c>
      <c r="T35" s="3">
        <v>0</v>
      </c>
      <c r="U35" s="4" t="s">
        <v>3781</v>
      </c>
      <c r="V35" s="1" t="b">
        <v>0</v>
      </c>
      <c r="W35" s="2">
        <v>72</v>
      </c>
      <c r="X35" s="3">
        <v>2952</v>
      </c>
      <c r="Y35" s="2" t="s">
        <v>29</v>
      </c>
      <c r="Z35" s="3">
        <v>0</v>
      </c>
      <c r="AA35" s="2" t="s">
        <v>29</v>
      </c>
      <c r="AB35" s="3">
        <v>0</v>
      </c>
      <c r="AC35" s="2" t="s">
        <v>29</v>
      </c>
      <c r="AD35" s="3">
        <v>0</v>
      </c>
      <c r="AE35" s="1" t="s">
        <v>29</v>
      </c>
      <c r="AF35" s="1" t="b">
        <v>0</v>
      </c>
    </row>
    <row r="36" spans="1:32" x14ac:dyDescent="0.25">
      <c r="A36" s="1" t="b">
        <v>0</v>
      </c>
      <c r="B36" s="1" t="s">
        <v>5698</v>
      </c>
      <c r="C36" s="2">
        <v>1</v>
      </c>
      <c r="D36" s="1" t="s">
        <v>27</v>
      </c>
      <c r="E36" s="2">
        <v>37</v>
      </c>
      <c r="F36" s="1" t="s">
        <v>2941</v>
      </c>
      <c r="G36" s="1" t="s">
        <v>2942</v>
      </c>
      <c r="H36" s="1" t="s">
        <v>29</v>
      </c>
      <c r="I36" s="2" t="s">
        <v>29</v>
      </c>
      <c r="J36" s="3">
        <v>200</v>
      </c>
      <c r="K36" s="1" t="s">
        <v>2904</v>
      </c>
      <c r="L36" s="1" t="s">
        <v>2943</v>
      </c>
      <c r="M36" s="3">
        <v>30</v>
      </c>
      <c r="N36" s="1" t="b">
        <v>1</v>
      </c>
      <c r="O36" s="1" t="b">
        <v>0</v>
      </c>
      <c r="P36" s="3" t="s">
        <v>29</v>
      </c>
      <c r="Q36" s="3">
        <v>6000</v>
      </c>
      <c r="R36" s="1" t="s">
        <v>751</v>
      </c>
      <c r="S36" s="1" t="s">
        <v>40</v>
      </c>
      <c r="T36" s="3">
        <v>0</v>
      </c>
      <c r="U36" s="4" t="s">
        <v>3781</v>
      </c>
      <c r="V36" s="1" t="b">
        <v>0</v>
      </c>
      <c r="W36" s="2">
        <v>30</v>
      </c>
      <c r="X36" s="3">
        <v>6000</v>
      </c>
      <c r="Y36" s="2" t="s">
        <v>29</v>
      </c>
      <c r="Z36" s="3">
        <v>0</v>
      </c>
      <c r="AA36" s="2" t="s">
        <v>29</v>
      </c>
      <c r="AB36" s="3">
        <v>0</v>
      </c>
      <c r="AC36" s="2" t="s">
        <v>29</v>
      </c>
      <c r="AD36" s="3">
        <v>0</v>
      </c>
      <c r="AE36" s="1" t="s">
        <v>29</v>
      </c>
      <c r="AF36" s="1" t="b">
        <v>0</v>
      </c>
    </row>
    <row r="37" spans="1:32" x14ac:dyDescent="0.25">
      <c r="A37" s="1"/>
      <c r="B37" s="1"/>
      <c r="C37" s="2"/>
      <c r="D37" s="1"/>
      <c r="E37" s="2"/>
      <c r="F37" s="1"/>
      <c r="G37" s="1"/>
      <c r="H37" s="1"/>
      <c r="I37" s="2"/>
      <c r="J37" s="3"/>
      <c r="K37" s="1"/>
      <c r="L37" s="1"/>
      <c r="M37" s="3"/>
      <c r="N37" s="1"/>
      <c r="O37" s="1"/>
      <c r="P37" s="3"/>
      <c r="Q37" s="6">
        <f>SUBTOTAL(9,Q20:Q36)</f>
        <v>335332</v>
      </c>
      <c r="R37" s="1"/>
      <c r="S37" s="1"/>
      <c r="T37" s="3"/>
      <c r="U37" s="4"/>
      <c r="V37" s="1"/>
      <c r="W37" s="2"/>
      <c r="X37" s="3"/>
      <c r="Y37" s="2"/>
      <c r="Z37" s="3"/>
      <c r="AA37" s="2"/>
      <c r="AB37" s="3"/>
      <c r="AC37" s="2"/>
      <c r="AD37" s="3"/>
      <c r="AE37" s="1"/>
      <c r="AF37" s="1"/>
    </row>
    <row r="38" spans="1:32" x14ac:dyDescent="0.25">
      <c r="A38" s="5" t="s">
        <v>5699</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row>
    <row r="39" spans="1:32" x14ac:dyDescent="0.25">
      <c r="A39" s="1" t="b">
        <v>0</v>
      </c>
      <c r="B39" s="1" t="s">
        <v>5700</v>
      </c>
      <c r="C39" s="2">
        <v>1</v>
      </c>
      <c r="D39" s="1" t="s">
        <v>27</v>
      </c>
      <c r="E39" s="2">
        <v>39</v>
      </c>
      <c r="F39" s="1" t="s">
        <v>2997</v>
      </c>
      <c r="G39" s="1" t="s">
        <v>2998</v>
      </c>
      <c r="H39" s="1" t="s">
        <v>29</v>
      </c>
      <c r="I39" s="2">
        <v>1</v>
      </c>
      <c r="J39" s="3">
        <v>1093</v>
      </c>
      <c r="K39" s="1" t="s">
        <v>2958</v>
      </c>
      <c r="L39" s="1" t="s">
        <v>2999</v>
      </c>
      <c r="M39" s="3">
        <v>4</v>
      </c>
      <c r="N39" s="1" t="b">
        <v>0</v>
      </c>
      <c r="O39" s="1" t="b">
        <v>0</v>
      </c>
      <c r="P39" s="3" t="s">
        <v>29</v>
      </c>
      <c r="Q39" s="3">
        <v>4372</v>
      </c>
      <c r="R39" s="1" t="s">
        <v>751</v>
      </c>
      <c r="S39" s="1" t="s">
        <v>30</v>
      </c>
      <c r="T39" s="3">
        <v>0</v>
      </c>
      <c r="U39" s="4" t="s">
        <v>4724</v>
      </c>
      <c r="V39" s="1" t="b">
        <v>0</v>
      </c>
      <c r="W39" s="2">
        <v>4</v>
      </c>
      <c r="X39" s="3">
        <v>4372</v>
      </c>
      <c r="Y39" s="2" t="s">
        <v>29</v>
      </c>
      <c r="Z39" s="3">
        <v>0</v>
      </c>
      <c r="AA39" s="2" t="s">
        <v>29</v>
      </c>
      <c r="AB39" s="3">
        <v>0</v>
      </c>
      <c r="AC39" s="2" t="s">
        <v>29</v>
      </c>
      <c r="AD39" s="3">
        <v>0</v>
      </c>
      <c r="AE39" s="1" t="s">
        <v>29</v>
      </c>
      <c r="AF39" s="1" t="b">
        <v>0</v>
      </c>
    </row>
    <row r="40" spans="1:32" x14ac:dyDescent="0.25">
      <c r="A40" s="1" t="b">
        <v>0</v>
      </c>
      <c r="B40" s="1" t="s">
        <v>5701</v>
      </c>
      <c r="C40" s="2">
        <v>3</v>
      </c>
      <c r="D40" s="1" t="s">
        <v>762</v>
      </c>
      <c r="E40" s="2">
        <v>34</v>
      </c>
      <c r="F40" s="1" t="s">
        <v>2997</v>
      </c>
      <c r="G40" s="1" t="s">
        <v>2998</v>
      </c>
      <c r="H40" s="1" t="s">
        <v>29</v>
      </c>
      <c r="I40" s="2">
        <v>1</v>
      </c>
      <c r="J40" s="3">
        <v>1093</v>
      </c>
      <c r="K40" s="1" t="s">
        <v>2958</v>
      </c>
      <c r="L40" s="1" t="s">
        <v>2999</v>
      </c>
      <c r="M40" s="3">
        <v>4</v>
      </c>
      <c r="N40" s="1" t="b">
        <v>0</v>
      </c>
      <c r="O40" s="1" t="b">
        <v>0</v>
      </c>
      <c r="P40" s="3" t="s">
        <v>29</v>
      </c>
      <c r="Q40" s="3">
        <v>4372</v>
      </c>
      <c r="R40" s="1" t="s">
        <v>751</v>
      </c>
      <c r="S40" s="1" t="s">
        <v>40</v>
      </c>
      <c r="T40" s="3">
        <v>0</v>
      </c>
      <c r="U40" s="4" t="s">
        <v>4724</v>
      </c>
      <c r="V40" s="1" t="b">
        <v>0</v>
      </c>
      <c r="W40" s="2">
        <v>4</v>
      </c>
      <c r="X40" s="3">
        <v>4372</v>
      </c>
      <c r="Y40" s="2" t="s">
        <v>29</v>
      </c>
      <c r="Z40" s="3">
        <v>0</v>
      </c>
      <c r="AA40" s="2" t="s">
        <v>29</v>
      </c>
      <c r="AB40" s="3">
        <v>0</v>
      </c>
      <c r="AC40" s="2" t="s">
        <v>29</v>
      </c>
      <c r="AD40" s="3">
        <v>0</v>
      </c>
      <c r="AE40" s="1" t="s">
        <v>29</v>
      </c>
      <c r="AF40" s="1" t="b">
        <v>0</v>
      </c>
    </row>
    <row r="41" spans="1:32" x14ac:dyDescent="0.25">
      <c r="A41" s="1"/>
      <c r="B41" s="1"/>
      <c r="C41" s="2"/>
      <c r="D41" s="1"/>
      <c r="E41" s="2"/>
      <c r="F41" s="1"/>
      <c r="G41" s="1"/>
      <c r="H41" s="1"/>
      <c r="I41" s="2"/>
      <c r="J41" s="3"/>
      <c r="K41" s="1"/>
      <c r="L41" s="1"/>
      <c r="M41" s="3"/>
      <c r="N41" s="1"/>
      <c r="O41" s="1"/>
      <c r="P41" s="3"/>
      <c r="Q41" s="6">
        <f>SUBTOTAL(9,Q39:Q40)</f>
        <v>8744</v>
      </c>
      <c r="R41" s="1"/>
      <c r="S41" s="1"/>
      <c r="T41" s="3"/>
      <c r="U41" s="4"/>
      <c r="V41" s="1"/>
      <c r="W41" s="2"/>
      <c r="X41" s="3"/>
      <c r="Y41" s="2"/>
      <c r="Z41" s="3"/>
      <c r="AA41" s="2"/>
      <c r="AB41" s="3"/>
      <c r="AC41" s="2"/>
      <c r="AD41" s="3"/>
      <c r="AE41" s="1"/>
      <c r="AF41" s="1"/>
    </row>
    <row r="42" spans="1:32" x14ac:dyDescent="0.25">
      <c r="A42" s="1"/>
      <c r="B42" s="1"/>
      <c r="C42" s="2"/>
      <c r="D42" s="1"/>
      <c r="E42" s="2"/>
      <c r="F42" s="1"/>
      <c r="G42" s="1"/>
      <c r="H42" s="1"/>
      <c r="I42" s="2"/>
      <c r="J42" s="3"/>
      <c r="K42" s="1"/>
      <c r="L42" s="1"/>
      <c r="M42" s="3"/>
      <c r="N42" s="1"/>
      <c r="O42" s="1"/>
      <c r="P42" s="3"/>
      <c r="Q42" s="6">
        <f>SUBTOTAL(9,Q4:Q17,Q20:Q36,Q39:Q40)</f>
        <v>1649406</v>
      </c>
      <c r="R42" s="1"/>
      <c r="S42" s="1"/>
      <c r="T42" s="3"/>
      <c r="U42" s="4"/>
      <c r="V42" s="1"/>
      <c r="W42" s="2"/>
      <c r="X42" s="3"/>
      <c r="Y42" s="2"/>
      <c r="Z42" s="3"/>
      <c r="AA42" s="2"/>
      <c r="AB42" s="3"/>
      <c r="AC42" s="2"/>
      <c r="AD42" s="3"/>
      <c r="AE42" s="1"/>
      <c r="AF42" s="1"/>
    </row>
    <row r="43" spans="1:32" x14ac:dyDescent="0.25">
      <c r="A43" s="1"/>
      <c r="B43" s="1"/>
      <c r="C43" s="2"/>
      <c r="D43" s="1"/>
      <c r="E43" s="2"/>
      <c r="F43" s="1"/>
      <c r="G43" s="1"/>
      <c r="H43" s="1"/>
      <c r="I43" s="2"/>
      <c r="J43" s="3"/>
      <c r="K43" s="1"/>
      <c r="L43" s="1"/>
      <c r="M43" s="3"/>
      <c r="N43" s="1"/>
      <c r="O43" s="1"/>
      <c r="P43" s="3"/>
      <c r="Q43" s="6">
        <f>SUBTOTAL(9,Q4:Q42)</f>
        <v>1649406</v>
      </c>
      <c r="R43" s="1"/>
      <c r="S43" s="1"/>
      <c r="T43" s="3"/>
      <c r="U43" s="4"/>
      <c r="V43" s="1"/>
      <c r="W43" s="2"/>
      <c r="X43" s="3"/>
      <c r="Y43" s="2"/>
      <c r="Z43" s="3"/>
      <c r="AA43" s="2"/>
      <c r="AB43" s="3"/>
      <c r="AC43" s="2"/>
      <c r="AD43" s="3"/>
      <c r="AE43" s="1"/>
      <c r="AF43" s="1"/>
    </row>
    <row r="44" spans="1:32" x14ac:dyDescent="0.25">
      <c r="A44" s="1"/>
      <c r="B44" s="1"/>
      <c r="C44" s="2"/>
      <c r="D44" s="1"/>
      <c r="E44" s="2"/>
      <c r="F44" s="1"/>
      <c r="G44" s="1"/>
      <c r="H44" s="1"/>
      <c r="I44" s="2"/>
      <c r="J44" s="3"/>
      <c r="K44" s="1"/>
      <c r="L44" s="1"/>
      <c r="M44" s="3"/>
      <c r="N44" s="1"/>
      <c r="O44" s="1"/>
      <c r="P44" s="3"/>
      <c r="Q44" s="6">
        <f>SUBTOTAL(9,Q43)</f>
        <v>0</v>
      </c>
      <c r="R44" s="1"/>
      <c r="S44" s="1"/>
      <c r="T44" s="3"/>
      <c r="U44" s="4"/>
      <c r="V44" s="1"/>
      <c r="W44" s="2"/>
      <c r="X44" s="3"/>
      <c r="Y44" s="2"/>
      <c r="Z44" s="3"/>
      <c r="AA44" s="2"/>
      <c r="AB44" s="3"/>
      <c r="AC44" s="2"/>
      <c r="AD44" s="3"/>
      <c r="AE44" s="1"/>
      <c r="AF44" s="1"/>
    </row>
    <row r="45" spans="1:32" x14ac:dyDescent="0.25">
      <c r="A45" s="1"/>
      <c r="B45" s="1"/>
      <c r="C45" s="2"/>
      <c r="D45" s="1"/>
      <c r="E45" s="2"/>
      <c r="F45" s="1"/>
      <c r="G45" s="1"/>
      <c r="H45" s="1"/>
      <c r="I45" s="2"/>
      <c r="J45" s="3"/>
      <c r="K45" s="1"/>
      <c r="L45" s="1"/>
      <c r="M45" s="3"/>
      <c r="N45" s="1"/>
      <c r="O45" s="1"/>
      <c r="P45" s="3"/>
      <c r="Q45" s="6">
        <f>SUBTOTAL(9,Q4:Q20,Q23:Q37,Q40,Q43)</f>
        <v>1545034</v>
      </c>
      <c r="R45" s="1"/>
      <c r="S45" s="1"/>
      <c r="T45" s="3"/>
      <c r="U45" s="4"/>
      <c r="V45" s="1"/>
      <c r="W45" s="2"/>
      <c r="X45" s="3"/>
      <c r="Y45" s="2"/>
      <c r="Z45" s="3"/>
      <c r="AA45" s="2"/>
      <c r="AB45" s="3"/>
      <c r="AC45" s="2"/>
      <c r="AD45" s="3"/>
      <c r="AE45" s="1"/>
      <c r="AF45" s="1"/>
    </row>
    <row r="46" spans="1:32" x14ac:dyDescent="0.25">
      <c r="A46" s="1"/>
      <c r="B46" s="1"/>
      <c r="C46" s="2"/>
      <c r="D46" s="1"/>
      <c r="E46" s="2"/>
      <c r="F46" s="1"/>
      <c r="G46" s="1"/>
      <c r="H46" s="1"/>
      <c r="I46" s="2"/>
      <c r="J46" s="3"/>
      <c r="K46" s="1"/>
      <c r="L46" s="1"/>
      <c r="M46" s="3"/>
      <c r="N46" s="1"/>
      <c r="O46" s="1"/>
      <c r="P46" s="3"/>
      <c r="Q46" s="6">
        <f>SUBTOTAL(9,Q4:Q45)</f>
        <v>1649406</v>
      </c>
      <c r="R46" s="1"/>
      <c r="S46" s="1"/>
      <c r="T46" s="3"/>
      <c r="U46" s="4"/>
      <c r="V46" s="1"/>
      <c r="W46" s="2"/>
      <c r="X46" s="3"/>
      <c r="Y46" s="2"/>
      <c r="Z46" s="3"/>
      <c r="AA46" s="2"/>
      <c r="AB46" s="3"/>
      <c r="AC46" s="2"/>
      <c r="AD46" s="3"/>
      <c r="AE46" s="1"/>
      <c r="AF46"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ЛС</vt:lpstr>
      <vt:lpstr>Хоз. инвентарь</vt:lpstr>
      <vt:lpstr>МРМ и зап. части</vt:lpstr>
      <vt:lpstr>Диагностика</vt:lpstr>
      <vt:lpstr>Средства гигиены</vt:lpstr>
      <vt:lpstr>Основные средства</vt:lpstr>
      <vt:lpstr>ГСМ и зап. части</vt:lpstr>
      <vt:lpstr>Услуги</vt:lpstr>
      <vt:lpstr>Дез. и моющие средства</vt:lpstr>
      <vt:lpstr>Стройматериалы</vt:lpstr>
      <vt:lpstr>Закупки у естественных монополи</vt:lpstr>
      <vt:lpstr>IT оборудование</vt:lpstr>
      <vt:lpstr>Продукты питания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Eremin</cp:lastModifiedBy>
  <dcterms:created xsi:type="dcterms:W3CDTF">2022-03-31T11:15:27Z</dcterms:created>
  <dcterms:modified xsi:type="dcterms:W3CDTF">2022-03-31T11:39:44Z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17.2.8.0</vt:lpwstr>
  </property>
</Properties>
</file>